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hartsheets/sheet1.xml" ContentType="application/vnd.openxmlformats-officedocument.spreadsheetml.chart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130"/>
  <workbookPr codeName="DieseArbeitsmappe"/>
  <mc:AlternateContent xmlns:mc="http://schemas.openxmlformats.org/markup-compatibility/2006">
    <mc:Choice Requires="x15">
      <x15ac:absPath xmlns:x15ac="http://schemas.microsoft.com/office/spreadsheetml/2010/11/ac" url="D:\HP\HiDrive\HOMEPAGE\NetObjects STABERnet\Assets\"/>
    </mc:Choice>
  </mc:AlternateContent>
  <xr:revisionPtr revIDLastSave="0" documentId="8_{5C7D22E2-AF91-41D1-8D7F-20B37691E67E}" xr6:coauthVersionLast="45" xr6:coauthVersionMax="45" xr10:uidLastSave="{00000000-0000-0000-0000-000000000000}"/>
  <bookViews>
    <workbookView xWindow="-120" yWindow="-120" windowWidth="38640" windowHeight="21240"/>
  </bookViews>
  <sheets>
    <sheet name="appendix 1" sheetId="2" r:id="rId1"/>
    <sheet name="appendix 2" sheetId="468" r:id="rId2"/>
    <sheet name="appendix 3" sheetId="16112" r:id="rId3"/>
    <sheet name="appendix 4" sheetId="136" r:id="rId4"/>
    <sheet name="appendix 5" sheetId="16113" r:id="rId5"/>
    <sheet name="XmR" sheetId="16114" r:id="rId6"/>
    <sheet name="ProcessChart" sheetId="16115" r:id="rId7"/>
  </sheets>
  <externalReferences>
    <externalReference r:id="rId8"/>
  </externalReferences>
  <definedNames>
    <definedName name="\a">#REF!</definedName>
    <definedName name="\b">#REF!</definedName>
    <definedName name="\s">#REF!</definedName>
    <definedName name="__123Graph_E" hidden="1">'appendix 5'!$J$38:$J$73</definedName>
    <definedName name="__123Graph_F" hidden="1">'appendix 5'!$K$38:$K$73</definedName>
    <definedName name="_Regression_Int" localSheetId="4" hidden="1">1</definedName>
    <definedName name="_xlnm.Database">#REF!</definedName>
    <definedName name="_xlnm.Print_Area" localSheetId="2">'appendix 3'!$A$1:$AW$38</definedName>
    <definedName name="_xlnm.Print_Area" localSheetId="3">'appendix 4'!$A$1:$V$43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6" i="16113" l="1"/>
  <c r="J36" i="16113" s="1"/>
  <c r="J38" i="16113" s="1"/>
  <c r="J39" i="16113" s="1"/>
  <c r="J40" i="16113" s="1"/>
  <c r="J41" i="16113" s="1"/>
  <c r="J42" i="16113" s="1"/>
  <c r="J43" i="16113" s="1"/>
  <c r="J44" i="16113" s="1"/>
  <c r="J45" i="16113" s="1"/>
  <c r="J46" i="16113" s="1"/>
  <c r="J47" i="16113" s="1"/>
  <c r="J48" i="16113" s="1"/>
  <c r="J49" i="16113" s="1"/>
  <c r="J50" i="16113" s="1"/>
  <c r="J51" i="16113" s="1"/>
  <c r="J52" i="16113" s="1"/>
  <c r="J53" i="16113" s="1"/>
  <c r="J54" i="16113" s="1"/>
  <c r="J55" i="16113" s="1"/>
  <c r="J56" i="16113" s="1"/>
  <c r="J57" i="16113" s="1"/>
  <c r="J58" i="16113" s="1"/>
  <c r="J59" i="16113" s="1"/>
  <c r="J60" i="16113" s="1"/>
  <c r="J61" i="16113" s="1"/>
  <c r="J62" i="16113" s="1"/>
  <c r="J63" i="16113" s="1"/>
  <c r="J64" i="16113" s="1"/>
  <c r="J65" i="16113" s="1"/>
  <c r="J66" i="16113" s="1"/>
  <c r="J67" i="16113" s="1"/>
  <c r="J68" i="16113" s="1"/>
  <c r="J69" i="16113" s="1"/>
  <c r="J70" i="16113" s="1"/>
  <c r="J71" i="16113" s="1"/>
  <c r="J72" i="16113" s="1"/>
  <c r="J73" i="16113" s="1"/>
  <c r="J74" i="16113" s="1"/>
  <c r="J75" i="16113" s="1"/>
  <c r="J76" i="16113" s="1"/>
  <c r="J77" i="16113" s="1"/>
  <c r="J78" i="16113" s="1"/>
  <c r="J79" i="16113" s="1"/>
  <c r="J80" i="16113" s="1"/>
  <c r="J81" i="16113" s="1"/>
  <c r="J82" i="16113" s="1"/>
  <c r="J83" i="16113" s="1"/>
  <c r="J84" i="16113" s="1"/>
  <c r="J85" i="16113" s="1"/>
  <c r="J86" i="16113" s="1"/>
  <c r="J87" i="16113" s="1"/>
  <c r="J88" i="16113" s="1"/>
  <c r="J89" i="16113" s="1"/>
  <c r="J90" i="16113" s="1"/>
  <c r="J91" i="16113" s="1"/>
  <c r="J92" i="16113" s="1"/>
  <c r="J93" i="16113" s="1"/>
  <c r="J94" i="16113" s="1"/>
  <c r="J95" i="16113" s="1"/>
  <c r="J96" i="16113" s="1"/>
  <c r="J97" i="16113" s="1"/>
  <c r="H39" i="16113"/>
  <c r="H40" i="16113"/>
  <c r="H41" i="16113"/>
  <c r="G36" i="16113" s="1"/>
  <c r="H42" i="16113"/>
  <c r="H43" i="16113"/>
  <c r="H44" i="16113"/>
  <c r="H45" i="16113"/>
  <c r="H46" i="16113"/>
  <c r="H47" i="16113"/>
  <c r="H48" i="16113"/>
  <c r="H49" i="16113"/>
  <c r="H50" i="16113"/>
  <c r="H51" i="16113"/>
  <c r="H52" i="16113"/>
  <c r="H53" i="16113"/>
  <c r="C54" i="16113"/>
  <c r="H54" i="16113"/>
  <c r="H55" i="16113"/>
  <c r="C56" i="16113"/>
  <c r="H56" i="16113"/>
  <c r="C57" i="16113"/>
  <c r="H57" i="16113"/>
  <c r="H58" i="16113"/>
  <c r="C59" i="16113"/>
  <c r="H59" i="16113"/>
  <c r="C60" i="16113"/>
  <c r="H60" i="16113"/>
  <c r="H61" i="16113"/>
  <c r="C62" i="16113"/>
  <c r="H62" i="16113"/>
  <c r="C63" i="16113"/>
  <c r="H63" i="16113"/>
  <c r="H64" i="16113"/>
  <c r="C65" i="16113"/>
  <c r="H65" i="16113"/>
  <c r="C66" i="16113"/>
  <c r="H66" i="16113"/>
  <c r="H67" i="16113"/>
  <c r="C68" i="16113"/>
  <c r="H68" i="16113"/>
  <c r="C69" i="16113"/>
  <c r="C72" i="16113"/>
  <c r="C73" i="16113"/>
  <c r="C76" i="16113"/>
  <c r="C79" i="16113"/>
  <c r="C80" i="16113"/>
  <c r="C83" i="16113"/>
  <c r="C84" i="16113"/>
  <c r="C85" i="16113"/>
  <c r="C86" i="16113"/>
  <c r="C87" i="16113"/>
  <c r="C89" i="16113"/>
  <c r="C90" i="16113"/>
  <c r="C91" i="16113"/>
  <c r="C92" i="16113"/>
  <c r="C93" i="16113"/>
  <c r="C94" i="16113"/>
  <c r="C96" i="16113"/>
  <c r="C97" i="16113"/>
  <c r="G31" i="468"/>
  <c r="G9" i="468"/>
  <c r="G16" i="468" s="1"/>
  <c r="V6" i="136"/>
  <c r="U9" i="136"/>
  <c r="T9" i="136"/>
  <c r="S9" i="136"/>
  <c r="U8" i="136"/>
  <c r="T8" i="136"/>
  <c r="S8" i="136"/>
  <c r="U7" i="136"/>
  <c r="T7" i="136"/>
  <c r="S7" i="136"/>
  <c r="U6" i="136"/>
  <c r="T6" i="136"/>
  <c r="S6" i="136"/>
  <c r="R3" i="136"/>
  <c r="G3" i="136"/>
  <c r="H3" i="136"/>
  <c r="I3" i="136"/>
  <c r="J3" i="136"/>
  <c r="K3" i="136"/>
  <c r="L3" i="136"/>
  <c r="M3" i="136"/>
  <c r="N3" i="136"/>
  <c r="O3" i="136"/>
  <c r="P3" i="136"/>
  <c r="R1" i="136"/>
  <c r="P1" i="136"/>
  <c r="O1" i="136"/>
  <c r="N1" i="136"/>
  <c r="M1" i="136"/>
  <c r="L1" i="136"/>
  <c r="K1" i="136"/>
  <c r="J1" i="136"/>
  <c r="I1" i="136"/>
  <c r="H1" i="136"/>
  <c r="G1" i="136"/>
  <c r="G39" i="16113"/>
  <c r="G40" i="16113"/>
  <c r="G51" i="16113"/>
  <c r="G52" i="16113"/>
  <c r="G57" i="16113"/>
  <c r="G58" i="16113"/>
  <c r="G69" i="16113"/>
  <c r="G73" i="16113"/>
  <c r="G93" i="16113"/>
  <c r="F36" i="16113"/>
  <c r="F38" i="16113" s="1"/>
  <c r="F39" i="16113" s="1"/>
  <c r="F41" i="16113" s="1"/>
  <c r="F43" i="16113" s="1"/>
  <c r="F45" i="16113" s="1"/>
  <c r="F47" i="16113" s="1"/>
  <c r="F49" i="16113" s="1"/>
  <c r="F51" i="16113" s="1"/>
  <c r="F53" i="16113" s="1"/>
  <c r="F55" i="16113" s="1"/>
  <c r="F57" i="16113" s="1"/>
  <c r="F59" i="16113" s="1"/>
  <c r="F61" i="16113" s="1"/>
  <c r="F63" i="16113" s="1"/>
  <c r="F65" i="16113" s="1"/>
  <c r="F67" i="16113" s="1"/>
  <c r="F69" i="16113" s="1"/>
  <c r="F71" i="16113" s="1"/>
  <c r="F73" i="16113" s="1"/>
  <c r="F75" i="16113" s="1"/>
  <c r="F77" i="16113" s="1"/>
  <c r="F79" i="16113" s="1"/>
  <c r="F81" i="16113" s="1"/>
  <c r="F83" i="16113" s="1"/>
  <c r="F85" i="16113" s="1"/>
  <c r="F87" i="16113" s="1"/>
  <c r="F89" i="16113" s="1"/>
  <c r="F91" i="16113" s="1"/>
  <c r="F93" i="16113" s="1"/>
  <c r="F95" i="16113" s="1"/>
  <c r="F97" i="16113" s="1"/>
  <c r="E36" i="16113"/>
  <c r="E38" i="16113" s="1"/>
  <c r="C38" i="16113"/>
  <c r="C53" i="16113"/>
  <c r="C52" i="16113"/>
  <c r="C51" i="16113"/>
  <c r="C50" i="16113"/>
  <c r="C49" i="16113"/>
  <c r="C48" i="16113"/>
  <c r="C47" i="16113"/>
  <c r="C46" i="16113"/>
  <c r="C45" i="16113"/>
  <c r="C44" i="16113"/>
  <c r="C43" i="16113"/>
  <c r="C42" i="16113"/>
  <c r="C41" i="16113"/>
  <c r="C40" i="16113"/>
  <c r="C39" i="16113"/>
  <c r="K36" i="16113"/>
  <c r="K38" i="16113" s="1"/>
  <c r="K39" i="16113" s="1"/>
  <c r="K40" i="16113" s="1"/>
  <c r="K41" i="16113" s="1"/>
  <c r="K42" i="16113" s="1"/>
  <c r="K43" i="16113" s="1"/>
  <c r="K44" i="16113" s="1"/>
  <c r="K45" i="16113" s="1"/>
  <c r="K46" i="16113" s="1"/>
  <c r="K47" i="16113" s="1"/>
  <c r="K48" i="16113" s="1"/>
  <c r="K49" i="16113" s="1"/>
  <c r="K50" i="16113" s="1"/>
  <c r="K51" i="16113" s="1"/>
  <c r="K52" i="16113" s="1"/>
  <c r="K53" i="16113" s="1"/>
  <c r="K54" i="16113" s="1"/>
  <c r="K55" i="16113" s="1"/>
  <c r="K56" i="16113" s="1"/>
  <c r="K57" i="16113" s="1"/>
  <c r="K58" i="16113" s="1"/>
  <c r="K59" i="16113" s="1"/>
  <c r="K60" i="16113" s="1"/>
  <c r="K61" i="16113" s="1"/>
  <c r="K62" i="16113" s="1"/>
  <c r="K63" i="16113" s="1"/>
  <c r="K64" i="16113" s="1"/>
  <c r="K65" i="16113" s="1"/>
  <c r="K66" i="16113" s="1"/>
  <c r="K67" i="16113" s="1"/>
  <c r="K68" i="16113" s="1"/>
  <c r="K69" i="16113" s="1"/>
  <c r="K70" i="16113" s="1"/>
  <c r="K71" i="16113" s="1"/>
  <c r="K72" i="16113" s="1"/>
  <c r="K73" i="16113" s="1"/>
  <c r="K74" i="16113" s="1"/>
  <c r="K75" i="16113" s="1"/>
  <c r="K76" i="16113" s="1"/>
  <c r="K77" i="16113" s="1"/>
  <c r="K78" i="16113" s="1"/>
  <c r="K79" i="16113" s="1"/>
  <c r="K80" i="16113" s="1"/>
  <c r="K81" i="16113" s="1"/>
  <c r="K82" i="16113" s="1"/>
  <c r="K83" i="16113" s="1"/>
  <c r="K84" i="16113" s="1"/>
  <c r="K85" i="16113" s="1"/>
  <c r="K86" i="16113" s="1"/>
  <c r="K87" i="16113" s="1"/>
  <c r="K88" i="16113" s="1"/>
  <c r="K89" i="16113" s="1"/>
  <c r="K90" i="16113" s="1"/>
  <c r="K91" i="16113" s="1"/>
  <c r="K92" i="16113" s="1"/>
  <c r="K93" i="16113" s="1"/>
  <c r="K94" i="16113" s="1"/>
  <c r="K95" i="16113" s="1"/>
  <c r="K96" i="16113" s="1"/>
  <c r="K97" i="16113" s="1"/>
  <c r="F40" i="16113"/>
  <c r="F42" i="16113" s="1"/>
  <c r="F44" i="16113" s="1"/>
  <c r="F46" i="16113" s="1"/>
  <c r="F48" i="16113" s="1"/>
  <c r="F50" i="16113"/>
  <c r="F52" i="16113" s="1"/>
  <c r="F54" i="16113" s="1"/>
  <c r="F56" i="16113" s="1"/>
  <c r="F58" i="16113" s="1"/>
  <c r="F60" i="16113" s="1"/>
  <c r="F62" i="16113" s="1"/>
  <c r="F64" i="16113" s="1"/>
  <c r="F66" i="16113" s="1"/>
  <c r="F68" i="16113" s="1"/>
  <c r="F70" i="16113" s="1"/>
  <c r="F72" i="16113" s="1"/>
  <c r="F74" i="16113" s="1"/>
  <c r="F76" i="16113" s="1"/>
  <c r="F78" i="16113" s="1"/>
  <c r="F80" i="16113" s="1"/>
  <c r="F82" i="16113" s="1"/>
  <c r="F84" i="16113" s="1"/>
  <c r="F86" i="16113" s="1"/>
  <c r="F88" i="16113" s="1"/>
  <c r="F90" i="16113" s="1"/>
  <c r="F92" i="16113" s="1"/>
  <c r="F94" i="16113" s="1"/>
  <c r="F96" i="16113" s="1"/>
  <c r="E40" i="16113" l="1"/>
  <c r="E42" i="16113" s="1"/>
  <c r="E44" i="16113" s="1"/>
  <c r="E46" i="16113" s="1"/>
  <c r="E48" i="16113" s="1"/>
  <c r="E50" i="16113" s="1"/>
  <c r="E52" i="16113" s="1"/>
  <c r="E54" i="16113" s="1"/>
  <c r="E56" i="16113" s="1"/>
  <c r="E58" i="16113" s="1"/>
  <c r="E60" i="16113" s="1"/>
  <c r="E62" i="16113" s="1"/>
  <c r="E64" i="16113" s="1"/>
  <c r="E66" i="16113" s="1"/>
  <c r="E68" i="16113" s="1"/>
  <c r="E70" i="16113" s="1"/>
  <c r="E72" i="16113" s="1"/>
  <c r="E74" i="16113" s="1"/>
  <c r="E76" i="16113" s="1"/>
  <c r="E78" i="16113" s="1"/>
  <c r="E80" i="16113" s="1"/>
  <c r="E82" i="16113" s="1"/>
  <c r="E84" i="16113" s="1"/>
  <c r="E86" i="16113" s="1"/>
  <c r="E88" i="16113" s="1"/>
  <c r="E90" i="16113" s="1"/>
  <c r="E92" i="16113" s="1"/>
  <c r="E94" i="16113" s="1"/>
  <c r="E96" i="16113" s="1"/>
  <c r="E39" i="16113"/>
  <c r="E41" i="16113" s="1"/>
  <c r="E43" i="16113" s="1"/>
  <c r="E45" i="16113" s="1"/>
  <c r="E47" i="16113" s="1"/>
  <c r="E49" i="16113" s="1"/>
  <c r="E51" i="16113" s="1"/>
  <c r="E53" i="16113" s="1"/>
  <c r="E55" i="16113" s="1"/>
  <c r="E57" i="16113" s="1"/>
  <c r="E59" i="16113" s="1"/>
  <c r="E61" i="16113" s="1"/>
  <c r="E63" i="16113" s="1"/>
  <c r="E65" i="16113" s="1"/>
  <c r="E67" i="16113" s="1"/>
  <c r="E69" i="16113" s="1"/>
  <c r="E71" i="16113" s="1"/>
  <c r="E73" i="16113" s="1"/>
  <c r="E75" i="16113" s="1"/>
  <c r="E77" i="16113" s="1"/>
  <c r="E79" i="16113" s="1"/>
  <c r="E81" i="16113" s="1"/>
  <c r="E83" i="16113" s="1"/>
  <c r="E85" i="16113" s="1"/>
  <c r="E87" i="16113" s="1"/>
  <c r="E89" i="16113" s="1"/>
  <c r="E91" i="16113" s="1"/>
  <c r="E93" i="16113" s="1"/>
  <c r="E95" i="16113" s="1"/>
  <c r="E97" i="16113" s="1"/>
  <c r="G76" i="16113"/>
  <c r="G83" i="16113"/>
  <c r="G90" i="16113"/>
  <c r="G43" i="16113"/>
  <c r="G49" i="16113"/>
  <c r="G55" i="16113"/>
  <c r="G61" i="16113"/>
  <c r="G67" i="16113"/>
  <c r="G85" i="16113"/>
  <c r="D36" i="16113"/>
  <c r="D38" i="16113" s="1"/>
  <c r="G71" i="16113"/>
  <c r="G44" i="16113"/>
  <c r="G56" i="16113"/>
  <c r="G62" i="16113"/>
  <c r="G89" i="16113"/>
  <c r="G80" i="16113"/>
  <c r="G87" i="16113"/>
  <c r="G94" i="16113"/>
  <c r="G97" i="16113"/>
  <c r="G70" i="16113"/>
  <c r="G74" i="16113"/>
  <c r="G84" i="16113"/>
  <c r="G91" i="16113"/>
  <c r="G78" i="16113"/>
  <c r="G88" i="16113"/>
  <c r="G95" i="16113"/>
  <c r="G75" i="16113"/>
  <c r="G82" i="16113"/>
  <c r="G92" i="16113"/>
  <c r="G41" i="16113"/>
  <c r="G47" i="16113"/>
  <c r="G53" i="16113"/>
  <c r="G59" i="16113"/>
  <c r="G65" i="16113"/>
  <c r="G77" i="16113"/>
  <c r="G50" i="16113"/>
  <c r="G68" i="16113"/>
  <c r="G72" i="16113"/>
  <c r="G79" i="16113"/>
  <c r="G86" i="16113"/>
  <c r="G96" i="16113"/>
  <c r="G42" i="16113"/>
  <c r="G48" i="16113"/>
  <c r="G54" i="16113"/>
  <c r="G60" i="16113"/>
  <c r="G66" i="16113"/>
  <c r="G81" i="16113"/>
  <c r="G38" i="16113"/>
  <c r="G64" i="16113"/>
  <c r="G46" i="16113"/>
  <c r="S3" i="136"/>
  <c r="G63" i="16113"/>
  <c r="G45" i="16113"/>
  <c r="G18" i="468"/>
  <c r="G25" i="468"/>
  <c r="G35" i="468" s="1"/>
  <c r="C82" i="16113"/>
  <c r="C75" i="16113"/>
  <c r="C71" i="16113"/>
  <c r="C95" i="16113"/>
  <c r="C88" i="16113"/>
  <c r="C81" i="16113"/>
  <c r="C78" i="16113"/>
  <c r="C67" i="16113"/>
  <c r="C64" i="16113"/>
  <c r="C61" i="16113"/>
  <c r="C58" i="16113"/>
  <c r="C55" i="16113"/>
  <c r="C77" i="16113"/>
  <c r="C74" i="16113"/>
  <c r="C70" i="16113"/>
  <c r="D39" i="16113" l="1"/>
  <c r="D41" i="16113" s="1"/>
  <c r="D43" i="16113" s="1"/>
  <c r="D45" i="16113" s="1"/>
  <c r="D47" i="16113" s="1"/>
  <c r="D49" i="16113" s="1"/>
  <c r="D51" i="16113" s="1"/>
  <c r="D53" i="16113" s="1"/>
  <c r="D55" i="16113" s="1"/>
  <c r="D57" i="16113" s="1"/>
  <c r="D59" i="16113" s="1"/>
  <c r="D61" i="16113" s="1"/>
  <c r="D63" i="16113" s="1"/>
  <c r="D65" i="16113" s="1"/>
  <c r="D67" i="16113" s="1"/>
  <c r="D69" i="16113" s="1"/>
  <c r="D71" i="16113" s="1"/>
  <c r="D73" i="16113" s="1"/>
  <c r="D75" i="16113" s="1"/>
  <c r="D77" i="16113" s="1"/>
  <c r="D79" i="16113" s="1"/>
  <c r="D81" i="16113" s="1"/>
  <c r="D83" i="16113" s="1"/>
  <c r="D85" i="16113" s="1"/>
  <c r="D87" i="16113" s="1"/>
  <c r="D89" i="16113" s="1"/>
  <c r="D91" i="16113" s="1"/>
  <c r="D93" i="16113" s="1"/>
  <c r="D95" i="16113" s="1"/>
  <c r="D97" i="16113" s="1"/>
  <c r="D40" i="16113"/>
  <c r="D42" i="16113" s="1"/>
  <c r="D44" i="16113" s="1"/>
  <c r="D46" i="16113" s="1"/>
  <c r="D48" i="16113" s="1"/>
  <c r="D50" i="16113" s="1"/>
  <c r="D52" i="16113" s="1"/>
  <c r="D54" i="16113" s="1"/>
  <c r="D56" i="16113" s="1"/>
  <c r="D58" i="16113" s="1"/>
  <c r="D60" i="16113" s="1"/>
  <c r="D62" i="16113" s="1"/>
  <c r="D64" i="16113" s="1"/>
  <c r="D66" i="16113" s="1"/>
  <c r="D68" i="16113" s="1"/>
  <c r="D70" i="16113" s="1"/>
  <c r="D72" i="16113" s="1"/>
  <c r="D74" i="16113" s="1"/>
  <c r="D76" i="16113" s="1"/>
  <c r="D78" i="16113" s="1"/>
  <c r="D80" i="16113" s="1"/>
  <c r="D82" i="16113" s="1"/>
  <c r="D84" i="16113" s="1"/>
  <c r="D86" i="16113" s="1"/>
  <c r="D88" i="16113" s="1"/>
  <c r="D90" i="16113" s="1"/>
  <c r="D92" i="16113" s="1"/>
  <c r="D94" i="16113" s="1"/>
  <c r="D96" i="16113" s="1"/>
  <c r="P4" i="136"/>
  <c r="J4" i="136"/>
  <c r="L4" i="136"/>
  <c r="I4" i="136"/>
  <c r="G4" i="136"/>
  <c r="R4" i="136"/>
  <c r="K4" i="136"/>
  <c r="M4" i="136"/>
  <c r="O4" i="136"/>
  <c r="N4" i="136"/>
  <c r="H4" i="136"/>
</calcChain>
</file>

<file path=xl/comments1.xml><?xml version="1.0" encoding="utf-8"?>
<comments xmlns="http://schemas.openxmlformats.org/spreadsheetml/2006/main">
  <authors>
    <author>Staber Hans Peter</author>
  </authors>
  <commentList>
    <comment ref="I5" authorId="0" shapeId="0">
      <text>
        <r>
          <rPr>
            <sz val="8"/>
            <color indexed="81"/>
            <rFont val="Tahoma"/>
            <family val="2"/>
          </rPr>
          <t xml:space="preserve">typically the calender settings in the ERP system
</t>
        </r>
      </text>
    </comment>
  </commentList>
</comments>
</file>

<file path=xl/comments2.xml><?xml version="1.0" encoding="utf-8"?>
<comments xmlns="http://schemas.openxmlformats.org/spreadsheetml/2006/main">
  <authors>
    <author>HPStaber</author>
    <author>HP Staber</author>
  </authors>
  <commentList>
    <comment ref="C36" authorId="0" shapeId="0">
      <text>
        <r>
          <rPr>
            <b/>
            <sz val="8"/>
            <color indexed="81"/>
            <rFont val="Tahoma"/>
            <family val="2"/>
          </rPr>
          <t>HPStaber:</t>
        </r>
        <r>
          <rPr>
            <sz val="8"/>
            <color indexed="81"/>
            <rFont val="Tahoma"/>
            <family val="2"/>
          </rPr>
          <t xml:space="preserve">
pick representative range to calculate process characteristics</t>
        </r>
      </text>
    </comment>
    <comment ref="G36" authorId="0" shapeId="0">
      <text>
        <r>
          <rPr>
            <b/>
            <sz val="8"/>
            <color indexed="81"/>
            <rFont val="Tahoma"/>
            <family val="2"/>
          </rPr>
          <t>HPStaber:</t>
        </r>
        <r>
          <rPr>
            <sz val="8"/>
            <color indexed="81"/>
            <rFont val="Tahoma"/>
            <family val="2"/>
          </rPr>
          <t xml:space="preserve">
pick representative range to calculate process characteristics</t>
        </r>
      </text>
    </comment>
    <comment ref="J36" authorId="1" shapeId="0">
      <text>
        <r>
          <rPr>
            <b/>
            <sz val="8"/>
            <color indexed="81"/>
            <rFont val="Tahoma"/>
            <family val="2"/>
          </rPr>
          <t>HP Staber:</t>
        </r>
        <r>
          <rPr>
            <sz val="8"/>
            <color indexed="81"/>
            <rFont val="Tahoma"/>
            <family val="2"/>
          </rPr>
          <t xml:space="preserve">
pick representative range to calculate process characteristics</t>
        </r>
      </text>
    </comment>
    <comment ref="K36" authorId="1" shapeId="0">
      <text>
        <r>
          <rPr>
            <b/>
            <sz val="8"/>
            <color indexed="81"/>
            <rFont val="Tahoma"/>
            <family val="2"/>
          </rPr>
          <t>HP Staber:</t>
        </r>
        <r>
          <rPr>
            <sz val="8"/>
            <color indexed="81"/>
            <rFont val="Tahoma"/>
            <family val="2"/>
          </rPr>
          <t xml:space="preserve">
pick representative range to calculate process characteristics</t>
        </r>
      </text>
    </comment>
  </commentList>
</comments>
</file>

<file path=xl/sharedStrings.xml><?xml version="1.0" encoding="utf-8"?>
<sst xmlns="http://schemas.openxmlformats.org/spreadsheetml/2006/main" count="586" uniqueCount="186">
  <si>
    <t>PRODUCTION  PERFORMANCE         TEEP and OEE</t>
  </si>
  <si>
    <t>SET UP TIMES</t>
  </si>
  <si>
    <t>LACK of energy,</t>
  </si>
  <si>
    <t>personnel, tools,</t>
  </si>
  <si>
    <t>material ...</t>
  </si>
  <si>
    <t>DOWNTIMES OF</t>
  </si>
  <si>
    <t>MACHINERY AND</t>
  </si>
  <si>
    <t>~ 90%</t>
  </si>
  <si>
    <t>EQUIPMENT</t>
  </si>
  <si>
    <t>PERFORMANCE LEVEL</t>
  </si>
  <si>
    <t>PRODUCTION</t>
  </si>
  <si>
    <t>LEVEL OF</t>
  </si>
  <si>
    <t>EXCELLENCE</t>
  </si>
  <si>
    <t>TEEP</t>
  </si>
  <si>
    <t>= 85%</t>
  </si>
  <si>
    <t>&lt; 85%</t>
  </si>
  <si>
    <t>OF</t>
  </si>
  <si>
    <t>GOOD PARTS</t>
  </si>
  <si>
    <r>
      <t xml:space="preserve">  of production unit  </t>
    </r>
    <r>
      <rPr>
        <b/>
        <sz val="12"/>
        <rFont val="Arial"/>
        <family val="2"/>
      </rPr>
      <t>-5%</t>
    </r>
  </si>
  <si>
    <r>
      <t xml:space="preserve">          OF SCRAP    </t>
    </r>
    <r>
      <rPr>
        <b/>
        <sz val="12"/>
        <rFont val="Arial"/>
        <family val="2"/>
      </rPr>
      <t xml:space="preserve">   -1%</t>
    </r>
  </si>
  <si>
    <t>100% base for TEEP</t>
  </si>
  <si>
    <t xml:space="preserve">             100% base for OEE</t>
  </si>
  <si>
    <t>max available time</t>
  </si>
  <si>
    <t>earned hours "EH"</t>
  </si>
  <si>
    <t>Equipment ID:____________________</t>
  </si>
  <si>
    <t>Dept:________________</t>
  </si>
  <si>
    <t>Shift:______________</t>
  </si>
  <si>
    <t>Product:________________________</t>
  </si>
  <si>
    <t>Line:_________________</t>
  </si>
  <si>
    <t>Date:______________</t>
  </si>
  <si>
    <t>_________________________________________________________________________</t>
  </si>
  <si>
    <t>AVAILABILITY (breakdowns, downtime, set up's &amp; adjustments)*</t>
  </si>
  <si>
    <t>a)Total Available Time: (# of total hours per shift x 60 minutes)</t>
  </si>
  <si>
    <t>________min</t>
  </si>
  <si>
    <t>min</t>
  </si>
  <si>
    <t>b)Planned Downtime: (scheduled events-meetings, cleaning, PM etc.)</t>
  </si>
  <si>
    <t>c)Run Time: (net available time)</t>
  </si>
  <si>
    <t>a-b</t>
  </si>
  <si>
    <t>d)Unplanned Downtime:  1</t>
  </si>
  <si>
    <t>#breakdowns</t>
  </si>
  <si>
    <t>______   x</t>
  </si>
  <si>
    <t>min lost___</t>
  </si>
  <si>
    <t xml:space="preserve"> =_____</t>
  </si>
  <si>
    <t xml:space="preserve">   1+2+3+4</t>
  </si>
  <si>
    <t>#changeovers</t>
  </si>
  <si>
    <t>#su &amp; adj</t>
  </si>
  <si>
    <t>#minor stop</t>
  </si>
  <si>
    <t>e)Operating Time:(run time - downtime)</t>
  </si>
  <si>
    <t>c-d</t>
  </si>
  <si>
    <t>f)Equipment Availability:(operating time / run time x 100)</t>
  </si>
  <si>
    <t>e/c x 100</t>
  </si>
  <si>
    <t>PERFORMANCE (idling &amp; minor stoppages, reduced speed)*</t>
  </si>
  <si>
    <t>g)Total Parts Processed:(units per shift, good and bad)</t>
  </si>
  <si>
    <t>total # units</t>
  </si>
  <si>
    <t>#</t>
  </si>
  <si>
    <t xml:space="preserve">   #</t>
  </si>
  <si>
    <t>h)Ideal Design Cycle Time:(minutes per unit)</t>
  </si>
  <si>
    <t>____min/unit</t>
  </si>
  <si>
    <t>min/unit</t>
  </si>
  <si>
    <t>i)Performance Efficiency:(ideal cycle time x total parts processed/</t>
  </si>
  <si>
    <t>hxg/e x 100</t>
  </si>
  <si>
    <t>operating time x 100)</t>
  </si>
  <si>
    <t>______________________________________________________________________</t>
  </si>
  <si>
    <t>QUALITY (process defects, yield losses)*</t>
  </si>
  <si>
    <t>j)Total Defects:(rejects and scrap)</t>
  </si>
  <si>
    <t>k)Quality Rate:((total parts processed - total defects)/</t>
  </si>
  <si>
    <t>(g-k)/g x 100</t>
  </si>
  <si>
    <t xml:space="preserve">     total parts processed x 100)</t>
  </si>
  <si>
    <t>OVERALL EQUIPMENT EFFECTIVENESS</t>
  </si>
  <si>
    <t>m)Availability x Performance x Quality</t>
  </si>
  <si>
    <t>f x j x l x 100</t>
  </si>
  <si>
    <t>Note: * examples of "big losses" in relation to OEE category</t>
  </si>
  <si>
    <t>TPM Team/Leader:______________________________________________________</t>
  </si>
  <si>
    <t>Machine:</t>
  </si>
  <si>
    <t>Nbr :</t>
  </si>
  <si>
    <t>Week:</t>
  </si>
  <si>
    <t xml:space="preserve">        Morning shift</t>
  </si>
  <si>
    <t xml:space="preserve">  Afternoon shift</t>
  </si>
  <si>
    <t xml:space="preserve">       Night shift</t>
  </si>
  <si>
    <t>Time</t>
  </si>
  <si>
    <t>Item No</t>
  </si>
  <si>
    <t>Index</t>
  </si>
  <si>
    <t>Monday</t>
  </si>
  <si>
    <t>I</t>
  </si>
  <si>
    <t>Tuesday</t>
  </si>
  <si>
    <t>Wednesday</t>
  </si>
  <si>
    <t>Thursday</t>
  </si>
  <si>
    <t>Friday</t>
  </si>
  <si>
    <t>Saturday</t>
  </si>
  <si>
    <t>Sunday</t>
  </si>
  <si>
    <t>Causes of down-times:</t>
  </si>
  <si>
    <t>lack of orders</t>
  </si>
  <si>
    <t>warm up cycle, shut down</t>
  </si>
  <si>
    <t>lack of material or energy</t>
  </si>
  <si>
    <t>downtime of equipmnt</t>
  </si>
  <si>
    <t>(Index)</t>
  </si>
  <si>
    <t>planned maintenance</t>
  </si>
  <si>
    <t>setup, matl change, optimization</t>
  </si>
  <si>
    <t>break</t>
  </si>
  <si>
    <t>downtime of machine</t>
  </si>
  <si>
    <t>trial runs, debugging</t>
  </si>
  <si>
    <t>lack of tools, personnel</t>
  </si>
  <si>
    <t>defective tooling, maintenance</t>
  </si>
  <si>
    <t xml:space="preserve"> </t>
  </si>
  <si>
    <t>1orders</t>
  </si>
  <si>
    <t>2mainten</t>
  </si>
  <si>
    <t>3debug</t>
  </si>
  <si>
    <t>4startup</t>
  </si>
  <si>
    <t>5setup</t>
  </si>
  <si>
    <t>6resources</t>
  </si>
  <si>
    <t>7material</t>
  </si>
  <si>
    <t>8break</t>
  </si>
  <si>
    <t>9tooling</t>
  </si>
  <si>
    <t>10equipmnt</t>
  </si>
  <si>
    <t>11machine</t>
  </si>
  <si>
    <t>12scrap</t>
  </si>
  <si>
    <t>TOTAL</t>
  </si>
  <si>
    <t xml:space="preserve">&lt;== color codes need to be </t>
  </si>
  <si>
    <t>MACHINE DOWNTIMES</t>
  </si>
  <si>
    <t xml:space="preserve">       identical to app1 and app2</t>
  </si>
  <si>
    <t>GROUP</t>
  </si>
  <si>
    <t>MACHINE</t>
  </si>
  <si>
    <t>SHIFT</t>
  </si>
  <si>
    <t>ITEM Nbr</t>
  </si>
  <si>
    <t>DAY</t>
  </si>
  <si>
    <t>WEEK</t>
  </si>
  <si>
    <t>ENVIRONMENT</t>
  </si>
  <si>
    <t>TECHNICAL</t>
  </si>
  <si>
    <t>outage</t>
  </si>
  <si>
    <t>01-001</t>
  </si>
  <si>
    <t>8 001 24 27</t>
  </si>
  <si>
    <t>01-01</t>
  </si>
  <si>
    <t>3 020 04 01</t>
  </si>
  <si>
    <t>8 001 16 29</t>
  </si>
  <si>
    <t>LNPL</t>
  </si>
  <si>
    <t>UNPL</t>
  </si>
  <si>
    <t>========================================================</t>
  </si>
  <si>
    <t>PLANNED MAINTEN.</t>
  </si>
  <si>
    <t>LACK OF ORDERS</t>
  </si>
  <si>
    <t>legal PAUSES</t>
  </si>
  <si>
    <t xml:space="preserve">             100% base for dem. capacity</t>
  </si>
  <si>
    <t>OEE          = EH / RT</t>
  </si>
  <si>
    <t>TEEP        = EH / HRS</t>
  </si>
  <si>
    <t>dem.capa. = EH / OT</t>
  </si>
  <si>
    <t>SIMPLIFIED PROCESS BEHAVIOUR CHART according W. SHEWHART</t>
  </si>
  <si>
    <t>based on average moving ranges</t>
  </si>
  <si>
    <t>HP Staber</t>
  </si>
  <si>
    <t>X_bar</t>
  </si>
  <si>
    <t>average or mean</t>
  </si>
  <si>
    <t>1) insert your sample data into column "B"</t>
  </si>
  <si>
    <t>lower natural process limit</t>
  </si>
  <si>
    <t>2) pick range from which to compute the averages and ranges</t>
  </si>
  <si>
    <t>upper natural process limit</t>
  </si>
  <si>
    <t>Exceptional variation occurs when either (Wheeler) :</t>
  </si>
  <si>
    <t xml:space="preserve"> - observed data lies outside of the process limits</t>
  </si>
  <si>
    <t xml:space="preserve"> - 3 out of 4 consecutive observed data records lie closer to the</t>
  </si>
  <si>
    <t xml:space="preserve">   upper/lower limit than to the mean</t>
  </si>
  <si>
    <t xml:space="preserve"> - 8 or more consequtive observed data records are above or below the mean</t>
  </si>
  <si>
    <t>Shewhart created the "Four Western Electric Zone Rules" (see Zultner in</t>
  </si>
  <si>
    <t>cutter.pdf) :</t>
  </si>
  <si>
    <t xml:space="preserve"> - one point more than three standard deviations away from the center</t>
  </si>
  <si>
    <t xml:space="preserve">   line</t>
  </si>
  <si>
    <t xml:space="preserve"> - two out of three successive points more than two std deviations away</t>
  </si>
  <si>
    <t xml:space="preserve">   from the center line on the same side</t>
  </si>
  <si>
    <t xml:space="preserve"> - four out of five successive points more than one std deviations away</t>
  </si>
  <si>
    <t xml:space="preserve"> - eight consecutive points on the same side of the center line</t>
  </si>
  <si>
    <t>Brassard &amp; Ritter in Memory Jogger (source L.S. Nelson) :</t>
  </si>
  <si>
    <t xml:space="preserve"> -  2 consecutive points are 3 sigma away from center line</t>
  </si>
  <si>
    <t xml:space="preserve"> -  4 consecutive points 2 sigma or more away from center line</t>
  </si>
  <si>
    <t xml:space="preserve"> -  9 consecutive points on one side of the center line</t>
  </si>
  <si>
    <t xml:space="preserve"> -  6 conscutive points in ascending or descending order</t>
  </si>
  <si>
    <t xml:space="preserve"> - 14 consecutive points which oscillate (up &amp; down)</t>
  </si>
  <si>
    <t xml:space="preserve"> - 15 consecutive points within center line +/- 1 sigma</t>
  </si>
  <si>
    <t>simple statistics</t>
  </si>
  <si>
    <t>x=data</t>
  </si>
  <si>
    <t>URL</t>
  </si>
  <si>
    <t>mR_bar</t>
  </si>
  <si>
    <t>mRange</t>
  </si>
  <si>
    <t>lnpl</t>
  </si>
  <si>
    <t>unpl</t>
  </si>
  <si>
    <r>
      <t>red cells</t>
    </r>
    <r>
      <rPr>
        <sz val="10"/>
        <rFont val="Courier"/>
        <family val="3"/>
      </rPr>
      <t xml:space="preserve"> are for input, </t>
    </r>
    <r>
      <rPr>
        <b/>
        <sz val="10"/>
        <rFont val="Courier"/>
        <family val="3"/>
      </rPr>
      <t>black cells</t>
    </r>
    <r>
      <rPr>
        <sz val="10"/>
        <rFont val="Courier"/>
        <family val="3"/>
      </rPr>
      <t xml:space="preserve"> are computations</t>
    </r>
  </si>
  <si>
    <r>
      <t xml:space="preserve">  and then edit formulas in cells </t>
    </r>
    <r>
      <rPr>
        <b/>
        <sz val="10"/>
        <color indexed="48"/>
        <rFont val="Courier"/>
        <family val="3"/>
      </rPr>
      <t>C27,</t>
    </r>
    <r>
      <rPr>
        <sz val="10"/>
        <rFont val="Courier"/>
        <family val="3"/>
      </rPr>
      <t xml:space="preserve"> </t>
    </r>
    <r>
      <rPr>
        <b/>
        <sz val="10"/>
        <color indexed="48"/>
        <rFont val="Courier"/>
        <family val="3"/>
      </rPr>
      <t>G27, J27 and K27</t>
    </r>
  </si>
  <si>
    <r>
      <t xml:space="preserve">             open time "</t>
    </r>
    <r>
      <rPr>
        <b/>
        <sz val="10"/>
        <color indexed="10"/>
        <rFont val="Arial"/>
        <family val="2"/>
      </rPr>
      <t>OT</t>
    </r>
    <r>
      <rPr>
        <sz val="10"/>
        <rFont val="Arial"/>
        <family val="2"/>
      </rPr>
      <t>" =</t>
    </r>
  </si>
  <si>
    <r>
      <t xml:space="preserve">             run time "</t>
    </r>
    <r>
      <rPr>
        <b/>
        <sz val="10"/>
        <color indexed="10"/>
        <rFont val="Arial"/>
        <family val="2"/>
      </rPr>
      <t>RT</t>
    </r>
    <r>
      <rPr>
        <sz val="10"/>
        <rFont val="Arial"/>
        <family val="2"/>
      </rPr>
      <t>" =</t>
    </r>
  </si>
  <si>
    <r>
      <t>"</t>
    </r>
    <r>
      <rPr>
        <b/>
        <sz val="14"/>
        <color indexed="10"/>
        <rFont val="Arial"/>
        <family val="2"/>
      </rPr>
      <t>HRS</t>
    </r>
    <r>
      <rPr>
        <b/>
        <sz val="14"/>
        <rFont val="Arial"/>
        <family val="2"/>
      </rPr>
      <t>" = 24hrs * 7 working days</t>
    </r>
  </si>
  <si>
    <t>loading eta = TEEP / OEE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</si>
</sst>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4" formatCode="0.0_)"/>
    <numFmt numFmtId="175" formatCode="0.00_)"/>
    <numFmt numFmtId="176" formatCode="0_)"/>
  </numFmts>
  <fonts count="51">
    <font>
      <sz val="12"/>
      <name val="Arial"/>
    </font>
    <font>
      <sz val="12"/>
      <name val="Arial"/>
    </font>
    <font>
      <sz val="10"/>
      <name val="Arial"/>
      <family val="2"/>
    </font>
    <font>
      <sz val="12"/>
      <name val="Technical"/>
    </font>
    <font>
      <sz val="10"/>
      <name val="Courier"/>
      <family val="3"/>
    </font>
    <font>
      <b/>
      <sz val="20"/>
      <name val="Arial"/>
      <family val="2"/>
    </font>
    <font>
      <sz val="24"/>
      <name val="Arial"/>
      <family val="2"/>
    </font>
    <font>
      <b/>
      <sz val="14"/>
      <name val="Arial"/>
      <family val="2"/>
    </font>
    <font>
      <b/>
      <sz val="16"/>
      <color indexed="56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6"/>
      <color indexed="50"/>
      <name val="Arial"/>
      <family val="2"/>
    </font>
    <font>
      <sz val="16"/>
      <color indexed="4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6"/>
      <color indexed="17"/>
      <name val="Arial"/>
      <family val="2"/>
    </font>
    <font>
      <b/>
      <sz val="16"/>
      <color indexed="17"/>
      <name val="Arial"/>
      <family val="2"/>
    </font>
    <font>
      <b/>
      <sz val="10"/>
      <name val="Arial"/>
      <family val="2"/>
    </font>
    <font>
      <b/>
      <sz val="16"/>
      <color indexed="48"/>
      <name val="Arial"/>
      <family val="2"/>
    </font>
    <font>
      <sz val="12"/>
      <color indexed="17"/>
      <name val="Arial"/>
      <family val="2"/>
    </font>
    <font>
      <sz val="12"/>
      <name val="Arial"/>
      <family val="2"/>
    </font>
    <font>
      <b/>
      <u/>
      <sz val="12"/>
      <name val="Technical"/>
    </font>
    <font>
      <b/>
      <sz val="12"/>
      <name val="Technical"/>
    </font>
    <font>
      <sz val="12"/>
      <color indexed="10"/>
      <name val="Technical"/>
    </font>
    <font>
      <sz val="18"/>
      <name val="Arial"/>
      <family val="2"/>
    </font>
    <font>
      <sz val="20"/>
      <name val="Arial"/>
      <family val="2"/>
    </font>
    <font>
      <sz val="7"/>
      <name val="Arial"/>
      <family val="2"/>
    </font>
    <font>
      <sz val="11"/>
      <name val="Arial"/>
      <family val="2"/>
    </font>
    <font>
      <vertAlign val="superscript"/>
      <sz val="10"/>
      <color indexed="2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b/>
      <sz val="10"/>
      <color indexed="13"/>
      <name val="Arial"/>
      <family val="2"/>
    </font>
    <font>
      <b/>
      <sz val="10"/>
      <color indexed="20"/>
      <name val="Arial"/>
      <family val="2"/>
    </font>
    <font>
      <b/>
      <sz val="10"/>
      <color indexed="15"/>
      <name val="Arial"/>
      <family val="2"/>
    </font>
    <font>
      <b/>
      <sz val="18"/>
      <name val="Arial"/>
      <family val="2"/>
    </font>
    <font>
      <sz val="10"/>
      <color indexed="10"/>
      <name val="Courier"/>
      <family val="3"/>
    </font>
    <font>
      <sz val="8"/>
      <color indexed="81"/>
      <name val="Tahoma"/>
      <family val="2"/>
    </font>
    <font>
      <b/>
      <sz val="10"/>
      <name val="Courier"/>
      <family val="3"/>
    </font>
    <font>
      <sz val="7"/>
      <name val="Courier"/>
      <family val="3"/>
    </font>
    <font>
      <b/>
      <sz val="10"/>
      <color indexed="10"/>
      <name val="Courier"/>
      <family val="3"/>
    </font>
    <font>
      <sz val="8"/>
      <name val="Arial"/>
      <family val="2"/>
    </font>
    <font>
      <sz val="10"/>
      <name val="Courier"/>
      <family val="3"/>
    </font>
    <font>
      <b/>
      <sz val="10"/>
      <color indexed="48"/>
      <name val="Courier"/>
      <family val="3"/>
    </font>
    <font>
      <u/>
      <sz val="10"/>
      <name val="Courier"/>
      <family val="3"/>
    </font>
    <font>
      <b/>
      <sz val="10"/>
      <color indexed="12"/>
      <name val="Courier"/>
      <family val="3"/>
    </font>
    <font>
      <b/>
      <sz val="8"/>
      <color indexed="81"/>
      <name val="Tahoma"/>
      <family val="2"/>
    </font>
    <font>
      <b/>
      <sz val="14"/>
      <color indexed="10"/>
      <name val="Arial"/>
      <family val="2"/>
    </font>
    <font>
      <sz val="10"/>
      <color indexed="8"/>
      <name val="Arial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8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174" fontId="4" fillId="0" borderId="0"/>
  </cellStyleXfs>
  <cellXfs count="205">
    <xf numFmtId="0" fontId="0" fillId="0" borderId="0" xfId="0"/>
    <xf numFmtId="0" fontId="5" fillId="0" borderId="0" xfId="2" applyFont="1" applyAlignment="1">
      <alignment horizontal="left"/>
    </xf>
    <xf numFmtId="0" fontId="2" fillId="0" borderId="0" xfId="2"/>
    <xf numFmtId="0" fontId="2" fillId="0" borderId="0" xfId="2" applyAlignment="1">
      <alignment horizontal="centerContinuous"/>
    </xf>
    <xf numFmtId="0" fontId="6" fillId="0" borderId="0" xfId="2" applyFont="1" applyAlignment="1">
      <alignment horizontal="centerContinuous"/>
    </xf>
    <xf numFmtId="0" fontId="2" fillId="0" borderId="1" xfId="2" applyBorder="1"/>
    <xf numFmtId="0" fontId="7" fillId="0" borderId="1" xfId="2" applyFont="1" applyBorder="1"/>
    <xf numFmtId="9" fontId="8" fillId="0" borderId="0" xfId="2" applyNumberFormat="1" applyFont="1"/>
    <xf numFmtId="0" fontId="9" fillId="2" borderId="2" xfId="2" applyFont="1" applyFill="1" applyBorder="1" applyAlignment="1">
      <alignment horizontal="centerContinuous"/>
    </xf>
    <xf numFmtId="0" fontId="9" fillId="2" borderId="3" xfId="2" applyFont="1" applyFill="1" applyBorder="1" applyAlignment="1">
      <alignment horizontal="centerContinuous"/>
    </xf>
    <xf numFmtId="0" fontId="9" fillId="2" borderId="4" xfId="2" applyFont="1" applyFill="1" applyBorder="1" applyAlignment="1">
      <alignment horizontal="centerContinuous"/>
    </xf>
    <xf numFmtId="0" fontId="2" fillId="0" borderId="0" xfId="2" applyFill="1"/>
    <xf numFmtId="0" fontId="2" fillId="0" borderId="0" xfId="2" applyAlignment="1">
      <alignment vertical="top"/>
    </xf>
    <xf numFmtId="0" fontId="2" fillId="0" borderId="0" xfId="2" applyAlignment="1">
      <alignment horizontal="center" vertical="top"/>
    </xf>
    <xf numFmtId="0" fontId="2" fillId="0" borderId="0" xfId="2" applyBorder="1"/>
    <xf numFmtId="0" fontId="9" fillId="2" borderId="5" xfId="2" applyFont="1" applyFill="1" applyBorder="1" applyAlignment="1">
      <alignment horizontal="centerContinuous"/>
    </xf>
    <xf numFmtId="0" fontId="9" fillId="2" borderId="6" xfId="2" applyFont="1" applyFill="1" applyBorder="1" applyAlignment="1">
      <alignment horizontal="centerContinuous"/>
    </xf>
    <xf numFmtId="0" fontId="9" fillId="2" borderId="7" xfId="2" applyFont="1" applyFill="1" applyBorder="1" applyAlignment="1">
      <alignment horizontal="centerContinuous"/>
    </xf>
    <xf numFmtId="0" fontId="2" fillId="0" borderId="6" xfId="2" applyBorder="1"/>
    <xf numFmtId="0" fontId="10" fillId="0" borderId="0" xfId="2" applyFont="1" applyAlignment="1">
      <alignment horizontal="left"/>
    </xf>
    <xf numFmtId="0" fontId="11" fillId="0" borderId="0" xfId="2" applyFont="1"/>
    <xf numFmtId="0" fontId="9" fillId="3" borderId="2" xfId="2" applyFont="1" applyFill="1" applyBorder="1" applyAlignment="1">
      <alignment horizontal="centerContinuous" vertical="center"/>
    </xf>
    <xf numFmtId="0" fontId="9" fillId="3" borderId="3" xfId="2" applyFont="1" applyFill="1" applyBorder="1" applyAlignment="1">
      <alignment horizontal="centerContinuous"/>
    </xf>
    <xf numFmtId="0" fontId="9" fillId="3" borderId="4" xfId="2" applyFont="1" applyFill="1" applyBorder="1" applyAlignment="1">
      <alignment horizontal="centerContinuous"/>
    </xf>
    <xf numFmtId="0" fontId="10" fillId="0" borderId="0" xfId="2" applyFont="1" applyAlignment="1">
      <alignment horizontal="left" vertical="top"/>
    </xf>
    <xf numFmtId="0" fontId="9" fillId="3" borderId="8" xfId="2" applyFont="1" applyFill="1" applyBorder="1" applyAlignment="1">
      <alignment horizontal="centerContinuous"/>
    </xf>
    <xf numFmtId="0" fontId="9" fillId="3" borderId="9" xfId="2" applyFont="1" applyFill="1" applyBorder="1" applyAlignment="1">
      <alignment horizontal="centerContinuous"/>
    </xf>
    <xf numFmtId="0" fontId="9" fillId="3" borderId="10" xfId="2" applyFont="1" applyFill="1" applyBorder="1" applyAlignment="1">
      <alignment horizontal="centerContinuous"/>
    </xf>
    <xf numFmtId="0" fontId="12" fillId="0" borderId="0" xfId="2" applyFont="1"/>
    <xf numFmtId="0" fontId="9" fillId="3" borderId="11" xfId="2" applyFont="1" applyFill="1" applyBorder="1" applyAlignment="1">
      <alignment horizontal="centerContinuous"/>
    </xf>
    <xf numFmtId="0" fontId="9" fillId="3" borderId="0" xfId="2" applyFont="1" applyFill="1" applyBorder="1" applyAlignment="1">
      <alignment horizontal="centerContinuous"/>
    </xf>
    <xf numFmtId="0" fontId="9" fillId="3" borderId="12" xfId="2" applyFont="1" applyFill="1" applyBorder="1" applyAlignment="1">
      <alignment horizontal="centerContinuous"/>
    </xf>
    <xf numFmtId="0" fontId="9" fillId="3" borderId="5" xfId="2" applyFont="1" applyFill="1" applyBorder="1" applyAlignment="1">
      <alignment horizontal="centerContinuous" vertical="center"/>
    </xf>
    <xf numFmtId="0" fontId="9" fillId="3" borderId="6" xfId="2" applyFont="1" applyFill="1" applyBorder="1" applyAlignment="1">
      <alignment horizontal="centerContinuous" vertical="center"/>
    </xf>
    <xf numFmtId="0" fontId="9" fillId="3" borderId="7" xfId="2" applyFont="1" applyFill="1" applyBorder="1" applyAlignment="1">
      <alignment horizontal="centerContinuous" vertical="center"/>
    </xf>
    <xf numFmtId="0" fontId="9" fillId="4" borderId="11" xfId="2" applyFont="1" applyFill="1" applyBorder="1" applyAlignment="1">
      <alignment horizontal="centerContinuous"/>
    </xf>
    <xf numFmtId="0" fontId="9" fillId="4" borderId="0" xfId="2" applyFont="1" applyFill="1" applyBorder="1" applyAlignment="1">
      <alignment horizontal="centerContinuous"/>
    </xf>
    <xf numFmtId="0" fontId="9" fillId="4" borderId="12" xfId="2" applyFont="1" applyFill="1" applyBorder="1" applyAlignment="1">
      <alignment horizontal="centerContinuous"/>
    </xf>
    <xf numFmtId="0" fontId="8" fillId="0" borderId="0" xfId="2" applyFont="1" applyAlignment="1">
      <alignment horizontal="right" vertical="center"/>
    </xf>
    <xf numFmtId="0" fontId="9" fillId="4" borderId="5" xfId="2" applyFont="1" applyFill="1" applyBorder="1" applyAlignment="1">
      <alignment horizontal="centerContinuous"/>
    </xf>
    <xf numFmtId="0" fontId="9" fillId="4" borderId="6" xfId="2" applyFont="1" applyFill="1" applyBorder="1" applyAlignment="1">
      <alignment horizontal="centerContinuous"/>
    </xf>
    <xf numFmtId="0" fontId="9" fillId="4" borderId="7" xfId="2" applyFont="1" applyFill="1" applyBorder="1" applyAlignment="1">
      <alignment horizontal="centerContinuous"/>
    </xf>
    <xf numFmtId="0" fontId="9" fillId="4" borderId="9" xfId="2" applyFont="1" applyFill="1" applyBorder="1" applyAlignment="1">
      <alignment horizontal="centerContinuous"/>
    </xf>
    <xf numFmtId="0" fontId="9" fillId="4" borderId="10" xfId="2" applyFont="1" applyFill="1" applyBorder="1" applyAlignment="1">
      <alignment horizontal="centerContinuous"/>
    </xf>
    <xf numFmtId="9" fontId="13" fillId="0" borderId="0" xfId="2" applyNumberFormat="1" applyFont="1"/>
    <xf numFmtId="0" fontId="9" fillId="4" borderId="5" xfId="2" applyFont="1" applyFill="1" applyBorder="1" applyAlignment="1">
      <alignment horizontal="left"/>
    </xf>
    <xf numFmtId="0" fontId="15" fillId="0" borderId="0" xfId="2" applyFont="1"/>
    <xf numFmtId="0" fontId="9" fillId="5" borderId="11" xfId="2" applyFont="1" applyFill="1" applyBorder="1" applyAlignment="1">
      <alignment horizontal="centerContinuous"/>
    </xf>
    <xf numFmtId="0" fontId="9" fillId="5" borderId="0" xfId="2" applyFont="1" applyFill="1" applyBorder="1" applyAlignment="1">
      <alignment horizontal="centerContinuous"/>
    </xf>
    <xf numFmtId="0" fontId="9" fillId="5" borderId="12" xfId="2" applyFont="1" applyFill="1" applyBorder="1" applyAlignment="1">
      <alignment horizontal="centerContinuous"/>
    </xf>
    <xf numFmtId="0" fontId="16" fillId="0" borderId="0" xfId="2" applyFont="1" applyAlignment="1">
      <alignment horizontal="right"/>
    </xf>
    <xf numFmtId="0" fontId="17" fillId="0" borderId="0" xfId="2" applyFont="1"/>
    <xf numFmtId="0" fontId="18" fillId="0" borderId="0" xfId="2" applyFont="1"/>
    <xf numFmtId="9" fontId="19" fillId="0" borderId="1" xfId="2" applyNumberFormat="1" applyFont="1" applyBorder="1"/>
    <xf numFmtId="0" fontId="9" fillId="5" borderId="5" xfId="2" applyFont="1" applyFill="1" applyBorder="1" applyAlignment="1">
      <alignment horizontal="left"/>
    </xf>
    <xf numFmtId="0" fontId="9" fillId="5" borderId="6" xfId="2" applyFont="1" applyFill="1" applyBorder="1" applyAlignment="1">
      <alignment horizontal="centerContinuous"/>
    </xf>
    <xf numFmtId="0" fontId="9" fillId="5" borderId="7" xfId="2" applyFont="1" applyFill="1" applyBorder="1" applyAlignment="1">
      <alignment horizontal="centerContinuous"/>
    </xf>
    <xf numFmtId="0" fontId="7" fillId="0" borderId="0" xfId="2" applyFont="1"/>
    <xf numFmtId="0" fontId="15" fillId="6" borderId="11" xfId="2" applyFont="1" applyFill="1" applyBorder="1"/>
    <xf numFmtId="0" fontId="15" fillId="6" borderId="0" xfId="2" applyFont="1" applyFill="1" applyBorder="1"/>
    <xf numFmtId="0" fontId="15" fillId="6" borderId="12" xfId="2" applyFont="1" applyFill="1" applyBorder="1"/>
    <xf numFmtId="0" fontId="8" fillId="0" borderId="0" xfId="2" applyFont="1"/>
    <xf numFmtId="0" fontId="8" fillId="0" borderId="0" xfId="2" quotePrefix="1" applyFont="1"/>
    <xf numFmtId="0" fontId="9" fillId="6" borderId="11" xfId="2" applyFont="1" applyFill="1" applyBorder="1" applyAlignment="1">
      <alignment horizontal="centerContinuous"/>
    </xf>
    <xf numFmtId="0" fontId="9" fillId="6" borderId="0" xfId="2" applyFont="1" applyFill="1" applyBorder="1" applyAlignment="1">
      <alignment horizontal="centerContinuous"/>
    </xf>
    <xf numFmtId="0" fontId="9" fillId="6" borderId="12" xfId="2" applyFont="1" applyFill="1" applyBorder="1" applyAlignment="1">
      <alignment horizontal="centerContinuous"/>
    </xf>
    <xf numFmtId="0" fontId="9" fillId="6" borderId="11" xfId="2" applyFont="1" applyFill="1" applyBorder="1"/>
    <xf numFmtId="0" fontId="9" fillId="6" borderId="0" xfId="2" applyFont="1" applyFill="1" applyBorder="1"/>
    <xf numFmtId="0" fontId="9" fillId="6" borderId="12" xfId="2" applyFont="1" applyFill="1" applyBorder="1"/>
    <xf numFmtId="0" fontId="20" fillId="0" borderId="0" xfId="2" applyFont="1"/>
    <xf numFmtId="0" fontId="20" fillId="0" borderId="0" xfId="2" applyFont="1" applyAlignment="1">
      <alignment horizontal="right"/>
    </xf>
    <xf numFmtId="0" fontId="21" fillId="0" borderId="0" xfId="2" applyFont="1"/>
    <xf numFmtId="0" fontId="11" fillId="0" borderId="6" xfId="2" applyFont="1" applyBorder="1"/>
    <xf numFmtId="0" fontId="15" fillId="6" borderId="5" xfId="2" applyFont="1" applyFill="1" applyBorder="1"/>
    <xf numFmtId="0" fontId="15" fillId="6" borderId="6" xfId="2" applyFont="1" applyFill="1" applyBorder="1"/>
    <xf numFmtId="0" fontId="15" fillId="6" borderId="7" xfId="2" applyFont="1" applyFill="1" applyBorder="1"/>
    <xf numFmtId="0" fontId="20" fillId="0" borderId="6" xfId="2" applyFont="1" applyBorder="1"/>
    <xf numFmtId="0" fontId="20" fillId="0" borderId="6" xfId="2" applyFont="1" applyBorder="1" applyAlignment="1">
      <alignment horizontal="right"/>
    </xf>
    <xf numFmtId="0" fontId="2" fillId="0" borderId="0" xfId="2" applyFont="1" applyAlignment="1">
      <alignment horizontal="left" vertical="center"/>
    </xf>
    <xf numFmtId="0" fontId="9" fillId="4" borderId="8" xfId="2" applyFont="1" applyFill="1" applyBorder="1" applyAlignment="1">
      <alignment horizontal="centerContinuous"/>
    </xf>
    <xf numFmtId="0" fontId="2" fillId="0" borderId="13" xfId="2" applyBorder="1"/>
    <xf numFmtId="0" fontId="15" fillId="0" borderId="14" xfId="2" applyFont="1" applyBorder="1" applyAlignment="1">
      <alignment horizontal="left"/>
    </xf>
    <xf numFmtId="0" fontId="15" fillId="0" borderId="15" xfId="2" applyFont="1" applyBorder="1" applyAlignment="1">
      <alignment horizontal="left"/>
    </xf>
    <xf numFmtId="0" fontId="3" fillId="0" borderId="0" xfId="3"/>
    <xf numFmtId="0" fontId="22" fillId="0" borderId="0" xfId="3" applyFont="1"/>
    <xf numFmtId="0" fontId="23" fillId="0" borderId="0" xfId="3" applyFont="1"/>
    <xf numFmtId="0" fontId="24" fillId="0" borderId="0" xfId="3" applyFont="1"/>
    <xf numFmtId="0" fontId="3" fillId="0" borderId="0" xfId="3" applyFont="1"/>
    <xf numFmtId="9" fontId="23" fillId="0" borderId="0" xfId="1" applyFont="1"/>
    <xf numFmtId="0" fontId="24" fillId="0" borderId="0" xfId="3" applyFont="1" applyAlignment="1">
      <alignment horizontal="right"/>
    </xf>
    <xf numFmtId="0" fontId="25" fillId="0" borderId="0" xfId="2" applyFont="1"/>
    <xf numFmtId="0" fontId="26" fillId="0" borderId="0" xfId="2" applyFont="1"/>
    <xf numFmtId="0" fontId="25" fillId="0" borderId="0" xfId="2" applyFont="1" applyAlignment="1">
      <alignment horizontal="left"/>
    </xf>
    <xf numFmtId="0" fontId="11" fillId="0" borderId="16" xfId="2" applyFont="1" applyBorder="1"/>
    <xf numFmtId="0" fontId="11" fillId="0" borderId="3" xfId="2" applyFont="1" applyBorder="1"/>
    <xf numFmtId="0" fontId="2" fillId="0" borderId="3" xfId="2" applyBorder="1"/>
    <xf numFmtId="0" fontId="2" fillId="0" borderId="4" xfId="2" applyBorder="1"/>
    <xf numFmtId="0" fontId="2" fillId="0" borderId="16" xfId="2" applyBorder="1"/>
    <xf numFmtId="0" fontId="27" fillId="0" borderId="3" xfId="2" applyFont="1" applyBorder="1" applyAlignment="1">
      <alignment horizontal="left"/>
    </xf>
    <xf numFmtId="0" fontId="27" fillId="0" borderId="3" xfId="2" applyFont="1" applyBorder="1"/>
    <xf numFmtId="0" fontId="27" fillId="0" borderId="4" xfId="2" applyFont="1" applyBorder="1"/>
    <xf numFmtId="0" fontId="28" fillId="0" borderId="17" xfId="2" applyFont="1" applyBorder="1"/>
    <xf numFmtId="0" fontId="2" fillId="0" borderId="18" xfId="2" applyBorder="1"/>
    <xf numFmtId="0" fontId="2" fillId="0" borderId="19" xfId="2" applyBorder="1"/>
    <xf numFmtId="0" fontId="10" fillId="0" borderId="20" xfId="2" applyFont="1" applyBorder="1"/>
    <xf numFmtId="0" fontId="2" fillId="0" borderId="12" xfId="2" applyBorder="1"/>
    <xf numFmtId="0" fontId="2" fillId="0" borderId="21" xfId="2" applyBorder="1"/>
    <xf numFmtId="0" fontId="2" fillId="0" borderId="22" xfId="2" applyBorder="1"/>
    <xf numFmtId="0" fontId="2" fillId="0" borderId="23" xfId="2" applyBorder="1"/>
    <xf numFmtId="0" fontId="2" fillId="0" borderId="24" xfId="2" applyBorder="1"/>
    <xf numFmtId="0" fontId="2" fillId="0" borderId="25" xfId="2" applyBorder="1"/>
    <xf numFmtId="0" fontId="28" fillId="0" borderId="26" xfId="2" applyFont="1" applyBorder="1"/>
    <xf numFmtId="0" fontId="29" fillId="0" borderId="27" xfId="2" applyFont="1" applyBorder="1" applyAlignment="1">
      <alignment horizontal="center" vertical="top"/>
    </xf>
    <xf numFmtId="0" fontId="29" fillId="0" borderId="7" xfId="2" applyFont="1" applyBorder="1" applyAlignment="1">
      <alignment horizontal="center" vertical="top"/>
    </xf>
    <xf numFmtId="0" fontId="29" fillId="0" borderId="28" xfId="2" applyFont="1" applyBorder="1" applyAlignment="1">
      <alignment horizontal="center" vertical="top"/>
    </xf>
    <xf numFmtId="0" fontId="2" fillId="0" borderId="29" xfId="2" applyBorder="1"/>
    <xf numFmtId="0" fontId="2" fillId="0" borderId="9" xfId="2" applyBorder="1"/>
    <xf numFmtId="0" fontId="28" fillId="0" borderId="8" xfId="2" applyFont="1" applyBorder="1"/>
    <xf numFmtId="0" fontId="30" fillId="7" borderId="30" xfId="2" applyFont="1" applyFill="1" applyBorder="1" applyAlignment="1">
      <alignment horizontal="center" vertical="center"/>
    </xf>
    <xf numFmtId="0" fontId="2" fillId="7" borderId="9" xfId="2" applyFill="1" applyBorder="1" applyAlignment="1">
      <alignment vertical="center"/>
    </xf>
    <xf numFmtId="0" fontId="2" fillId="7" borderId="10" xfId="2" applyFill="1" applyBorder="1" applyAlignment="1">
      <alignment vertical="center"/>
    </xf>
    <xf numFmtId="0" fontId="30" fillId="8" borderId="30" xfId="2" applyFont="1" applyFill="1" applyBorder="1" applyAlignment="1">
      <alignment horizontal="center" vertical="center"/>
    </xf>
    <xf numFmtId="0" fontId="2" fillId="8" borderId="9" xfId="2" applyFill="1" applyBorder="1" applyAlignment="1">
      <alignment vertical="center"/>
    </xf>
    <xf numFmtId="0" fontId="31" fillId="8" borderId="9" xfId="2" applyFont="1" applyFill="1" applyBorder="1" applyAlignment="1">
      <alignment vertical="center"/>
    </xf>
    <xf numFmtId="0" fontId="2" fillId="8" borderId="10" xfId="2" applyFill="1" applyBorder="1" applyAlignment="1">
      <alignment vertical="center"/>
    </xf>
    <xf numFmtId="0" fontId="30" fillId="4" borderId="30" xfId="2" applyFont="1" applyFill="1" applyBorder="1" applyAlignment="1">
      <alignment horizontal="center" vertical="center"/>
    </xf>
    <xf numFmtId="0" fontId="2" fillId="4" borderId="9" xfId="2" applyFill="1" applyBorder="1" applyAlignment="1">
      <alignment vertical="center"/>
    </xf>
    <xf numFmtId="0" fontId="2" fillId="4" borderId="10" xfId="2" applyFill="1" applyBorder="1" applyAlignment="1">
      <alignment vertical="center"/>
    </xf>
    <xf numFmtId="0" fontId="2" fillId="0" borderId="11" xfId="2" applyBorder="1"/>
    <xf numFmtId="0" fontId="30" fillId="7" borderId="31" xfId="2" applyFont="1" applyFill="1" applyBorder="1" applyAlignment="1">
      <alignment horizontal="center" vertical="center"/>
    </xf>
    <xf numFmtId="0" fontId="2" fillId="7" borderId="32" xfId="2" applyFill="1" applyBorder="1" applyAlignment="1">
      <alignment vertical="center"/>
    </xf>
    <xf numFmtId="0" fontId="2" fillId="7" borderId="33" xfId="2" applyFill="1" applyBorder="1" applyAlignment="1">
      <alignment vertical="center"/>
    </xf>
    <xf numFmtId="0" fontId="30" fillId="8" borderId="31" xfId="2" applyFont="1" applyFill="1" applyBorder="1" applyAlignment="1">
      <alignment horizontal="center" vertical="center"/>
    </xf>
    <xf numFmtId="0" fontId="2" fillId="8" borderId="32" xfId="2" applyFill="1" applyBorder="1" applyAlignment="1">
      <alignment vertical="center"/>
    </xf>
    <xf numFmtId="0" fontId="2" fillId="8" borderId="33" xfId="2" applyFill="1" applyBorder="1" applyAlignment="1">
      <alignment vertical="center"/>
    </xf>
    <xf numFmtId="0" fontId="30" fillId="4" borderId="31" xfId="2" applyFont="1" applyFill="1" applyBorder="1" applyAlignment="1">
      <alignment horizontal="center" vertical="center"/>
    </xf>
    <xf numFmtId="0" fontId="2" fillId="4" borderId="32" xfId="2" applyFill="1" applyBorder="1" applyAlignment="1">
      <alignment vertical="center"/>
    </xf>
    <xf numFmtId="0" fontId="2" fillId="4" borderId="33" xfId="2" applyFill="1" applyBorder="1" applyAlignment="1">
      <alignment vertical="center"/>
    </xf>
    <xf numFmtId="0" fontId="2" fillId="0" borderId="5" xfId="2" applyBorder="1"/>
    <xf numFmtId="0" fontId="30" fillId="7" borderId="34" xfId="2" applyFont="1" applyFill="1" applyBorder="1" applyAlignment="1">
      <alignment horizontal="center" vertical="center"/>
    </xf>
    <xf numFmtId="0" fontId="2" fillId="7" borderId="6" xfId="2" applyFill="1" applyBorder="1" applyAlignment="1">
      <alignment vertical="center"/>
    </xf>
    <xf numFmtId="0" fontId="2" fillId="7" borderId="7" xfId="2" applyFill="1" applyBorder="1" applyAlignment="1">
      <alignment vertical="center"/>
    </xf>
    <xf numFmtId="0" fontId="30" fillId="8" borderId="34" xfId="2" applyFont="1" applyFill="1" applyBorder="1" applyAlignment="1">
      <alignment horizontal="center" vertical="center"/>
    </xf>
    <xf numFmtId="0" fontId="2" fillId="8" borderId="6" xfId="2" applyFill="1" applyBorder="1" applyAlignment="1">
      <alignment vertical="center"/>
    </xf>
    <xf numFmtId="0" fontId="30" fillId="4" borderId="34" xfId="2" applyFont="1" applyFill="1" applyBorder="1" applyAlignment="1">
      <alignment horizontal="center" vertical="center"/>
    </xf>
    <xf numFmtId="0" fontId="2" fillId="4" borderId="6" xfId="2" applyFill="1" applyBorder="1" applyAlignment="1">
      <alignment vertical="center"/>
    </xf>
    <xf numFmtId="0" fontId="2" fillId="4" borderId="7" xfId="2" applyFill="1" applyBorder="1" applyAlignment="1">
      <alignment vertical="center"/>
    </xf>
    <xf numFmtId="0" fontId="2" fillId="0" borderId="34" xfId="2" applyBorder="1" applyAlignment="1">
      <alignment vertical="center"/>
    </xf>
    <xf numFmtId="0" fontId="2" fillId="0" borderId="6" xfId="2" applyBorder="1" applyAlignment="1">
      <alignment vertical="center"/>
    </xf>
    <xf numFmtId="0" fontId="2" fillId="0" borderId="7" xfId="2" applyBorder="1" applyAlignment="1">
      <alignment vertical="center"/>
    </xf>
    <xf numFmtId="0" fontId="0" fillId="0" borderId="0" xfId="0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35" xfId="0" applyNumberFormat="1" applyBorder="1" applyAlignment="1">
      <alignment horizontal="center"/>
    </xf>
    <xf numFmtId="15" fontId="0" fillId="0" borderId="0" xfId="0" applyNumberFormat="1" applyAlignment="1">
      <alignment horizontal="center"/>
    </xf>
    <xf numFmtId="0" fontId="0" fillId="0" borderId="35" xfId="0" applyBorder="1" applyAlignment="1">
      <alignment horizontal="center"/>
    </xf>
    <xf numFmtId="0" fontId="0" fillId="0" borderId="0" xfId="0" applyAlignment="1"/>
    <xf numFmtId="14" fontId="0" fillId="0" borderId="0" xfId="0" applyNumberFormat="1" applyAlignment="1"/>
    <xf numFmtId="0" fontId="32" fillId="0" borderId="0" xfId="0" applyFont="1" applyAlignment="1">
      <alignment horizontal="center"/>
    </xf>
    <xf numFmtId="0" fontId="33" fillId="9" borderId="0" xfId="0" applyFont="1" applyFill="1" applyAlignment="1">
      <alignment horizontal="center"/>
    </xf>
    <xf numFmtId="0" fontId="34" fillId="9" borderId="0" xfId="0" applyFont="1" applyFill="1" applyAlignment="1">
      <alignment horizontal="center"/>
    </xf>
    <xf numFmtId="0" fontId="33" fillId="8" borderId="0" xfId="0" applyFont="1" applyFill="1" applyAlignment="1">
      <alignment horizontal="center"/>
    </xf>
    <xf numFmtId="0" fontId="35" fillId="4" borderId="0" xfId="0" applyFont="1" applyFill="1" applyAlignment="1">
      <alignment horizontal="center"/>
    </xf>
    <xf numFmtId="0" fontId="36" fillId="4" borderId="0" xfId="0" applyFont="1" applyFill="1" applyBorder="1" applyAlignment="1">
      <alignment horizontal="center"/>
    </xf>
    <xf numFmtId="0" fontId="36" fillId="4" borderId="35" xfId="0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14" fontId="0" fillId="0" borderId="0" xfId="0" quotePrefix="1" applyNumberFormat="1" applyAlignment="1"/>
    <xf numFmtId="0" fontId="37" fillId="0" borderId="0" xfId="0" applyFont="1" applyBorder="1" applyAlignment="1">
      <alignment horizontal="left"/>
    </xf>
    <xf numFmtId="1" fontId="0" fillId="0" borderId="35" xfId="0" applyNumberFormat="1" applyBorder="1" applyAlignment="1">
      <alignment horizontal="center"/>
    </xf>
    <xf numFmtId="9" fontId="2" fillId="0" borderId="0" xfId="1" applyFont="1" applyAlignment="1">
      <alignment horizontal="center"/>
    </xf>
    <xf numFmtId="9" fontId="2" fillId="0" borderId="0" xfId="1" applyFont="1" applyBorder="1" applyAlignment="1">
      <alignment horizontal="center"/>
    </xf>
    <xf numFmtId="9" fontId="2" fillId="0" borderId="35" xfId="1" applyFont="1" applyBorder="1" applyAlignment="1">
      <alignment horizontal="center"/>
    </xf>
    <xf numFmtId="0" fontId="0" fillId="0" borderId="36" xfId="0" applyBorder="1" applyAlignment="1">
      <alignment horizontal="center"/>
    </xf>
    <xf numFmtId="49" fontId="0" fillId="0" borderId="36" xfId="0" applyNumberFormat="1" applyBorder="1" applyAlignment="1">
      <alignment horizontal="center"/>
    </xf>
    <xf numFmtId="49" fontId="0" fillId="0" borderId="37" xfId="0" applyNumberFormat="1" applyBorder="1" applyAlignment="1">
      <alignment horizontal="center"/>
    </xf>
    <xf numFmtId="15" fontId="0" fillId="0" borderId="36" xfId="0" applyNumberFormat="1" applyBorder="1" applyAlignment="1">
      <alignment horizontal="center"/>
    </xf>
    <xf numFmtId="0" fontId="33" fillId="9" borderId="36" xfId="0" applyFont="1" applyFill="1" applyBorder="1" applyAlignment="1">
      <alignment horizontal="center"/>
    </xf>
    <xf numFmtId="0" fontId="34" fillId="9" borderId="36" xfId="0" applyFont="1" applyFill="1" applyBorder="1" applyAlignment="1">
      <alignment horizontal="center"/>
    </xf>
    <xf numFmtId="0" fontId="33" fillId="8" borderId="36" xfId="0" applyFont="1" applyFill="1" applyBorder="1" applyAlignment="1">
      <alignment horizontal="center"/>
    </xf>
    <xf numFmtId="0" fontId="35" fillId="4" borderId="36" xfId="0" applyFont="1" applyFill="1" applyBorder="1" applyAlignment="1">
      <alignment horizontal="center"/>
    </xf>
    <xf numFmtId="0" fontId="36" fillId="4" borderId="36" xfId="0" applyFont="1" applyFill="1" applyBorder="1" applyAlignment="1">
      <alignment horizontal="center"/>
    </xf>
    <xf numFmtId="0" fontId="36" fillId="4" borderId="37" xfId="0" applyFont="1" applyFill="1" applyBorder="1" applyAlignment="1">
      <alignment horizontal="center"/>
    </xf>
    <xf numFmtId="0" fontId="0" fillId="5" borderId="36" xfId="0" applyFill="1" applyBorder="1" applyAlignment="1">
      <alignment horizontal="center"/>
    </xf>
    <xf numFmtId="0" fontId="0" fillId="8" borderId="36" xfId="0" applyFill="1" applyBorder="1" applyAlignment="1"/>
    <xf numFmtId="14" fontId="0" fillId="4" borderId="36" xfId="0" applyNumberFormat="1" applyFill="1" applyBorder="1" applyAlignment="1"/>
    <xf numFmtId="0" fontId="0" fillId="9" borderId="36" xfId="0" applyFill="1" applyBorder="1" applyAlignment="1">
      <alignment horizontal="center"/>
    </xf>
    <xf numFmtId="0" fontId="15" fillId="0" borderId="38" xfId="2" applyFont="1" applyBorder="1" applyAlignment="1">
      <alignment horizontal="left"/>
    </xf>
    <xf numFmtId="0" fontId="2" fillId="0" borderId="0" xfId="2" applyFont="1"/>
    <xf numFmtId="174" fontId="40" fillId="0" borderId="0" xfId="4" applyFont="1" applyAlignment="1" applyProtection="1">
      <alignment horizontal="left"/>
    </xf>
    <xf numFmtId="174" fontId="4" fillId="0" borderId="0" xfId="4"/>
    <xf numFmtId="174" fontId="41" fillId="0" borderId="0" xfId="4" applyFont="1" applyAlignment="1" applyProtection="1">
      <alignment horizontal="left"/>
    </xf>
    <xf numFmtId="174" fontId="42" fillId="0" borderId="0" xfId="4" applyFont="1"/>
    <xf numFmtId="174" fontId="43" fillId="0" borderId="0" xfId="4" applyFont="1"/>
    <xf numFmtId="174" fontId="44" fillId="0" borderId="0" xfId="4" quotePrefix="1" applyFont="1" applyAlignment="1" applyProtection="1">
      <alignment horizontal="left"/>
    </xf>
    <xf numFmtId="174" fontId="44" fillId="0" borderId="0" xfId="4" applyFont="1"/>
    <xf numFmtId="174" fontId="44" fillId="0" borderId="0" xfId="4" applyFont="1" applyAlignment="1" applyProtection="1">
      <alignment horizontal="left"/>
    </xf>
    <xf numFmtId="174" fontId="4" fillId="0" borderId="0" xfId="4" applyAlignment="1" applyProtection="1">
      <alignment horizontal="left"/>
    </xf>
    <xf numFmtId="174" fontId="46" fillId="0" borderId="0" xfId="4" applyFont="1" applyAlignment="1" applyProtection="1">
      <alignment horizontal="left"/>
    </xf>
    <xf numFmtId="175" fontId="4" fillId="0" borderId="0" xfId="4" applyNumberFormat="1" applyAlignment="1" applyProtection="1">
      <alignment horizontal="center"/>
    </xf>
    <xf numFmtId="174" fontId="47" fillId="0" borderId="0" xfId="4" applyFont="1" applyProtection="1"/>
    <xf numFmtId="174" fontId="4" fillId="0" borderId="0" xfId="4" applyProtection="1"/>
    <xf numFmtId="176" fontId="4" fillId="0" borderId="0" xfId="4" applyNumberFormat="1" applyProtection="1"/>
    <xf numFmtId="174" fontId="38" fillId="0" borderId="0" xfId="4" applyFont="1" applyProtection="1"/>
    <xf numFmtId="175" fontId="4" fillId="0" borderId="0" xfId="4" applyNumberFormat="1" applyAlignment="1" applyProtection="1">
      <alignment horizontal="left"/>
    </xf>
    <xf numFmtId="174" fontId="38" fillId="0" borderId="0" xfId="4" applyFont="1"/>
  </cellXfs>
  <cellStyles count="5">
    <cellStyle name="Prozent" xfId="1" builtinId="5"/>
    <cellStyle name="Standard" xfId="0" builtinId="0"/>
    <cellStyle name="Standard_OEE" xfId="2"/>
    <cellStyle name="Standard_OeeTemplate" xfId="3"/>
    <cellStyle name="Standard_ProcessChartsTemplate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SIMPLIFIED PROCESS BEHAVIOR CHART</a:t>
            </a:r>
          </a:p>
        </c:rich>
      </c:tx>
      <c:layout>
        <c:manualLayout>
          <c:xMode val="edge"/>
          <c:yMode val="edge"/>
          <c:x val="0.17161750820751365"/>
          <c:y val="3.07692307692307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858216110728826E-2"/>
          <c:y val="0.18021978021978022"/>
          <c:w val="0.89604104792093375"/>
          <c:h val="0.58901098901098903"/>
        </c:manualLayout>
      </c:layout>
      <c:lineChart>
        <c:grouping val="standard"/>
        <c:varyColors val="0"/>
        <c:ser>
          <c:idx val="1"/>
          <c:order val="0"/>
          <c:tx>
            <c:v>data</c:v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[1]data!$A$38:$A$97</c:f>
              <c:numCache>
                <c:formatCode>General</c:formatCode>
                <c:ptCount val="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</c:numCache>
            </c:numRef>
          </c:cat>
          <c:val>
            <c:numRef>
              <c:f>[1]data!$B$38:$B$97</c:f>
              <c:numCache>
                <c:formatCode>General</c:formatCode>
                <c:ptCount val="60"/>
                <c:pt idx="0">
                  <c:v>19</c:v>
                </c:pt>
                <c:pt idx="1">
                  <c:v>27</c:v>
                </c:pt>
                <c:pt idx="2">
                  <c:v>20</c:v>
                </c:pt>
                <c:pt idx="3">
                  <c:v>16</c:v>
                </c:pt>
                <c:pt idx="4">
                  <c:v>18</c:v>
                </c:pt>
                <c:pt idx="5">
                  <c:v>25</c:v>
                </c:pt>
                <c:pt idx="6">
                  <c:v>22</c:v>
                </c:pt>
                <c:pt idx="7">
                  <c:v>24</c:v>
                </c:pt>
                <c:pt idx="8">
                  <c:v>17</c:v>
                </c:pt>
                <c:pt idx="9">
                  <c:v>25</c:v>
                </c:pt>
                <c:pt idx="10">
                  <c:v>15</c:v>
                </c:pt>
                <c:pt idx="11">
                  <c:v>17</c:v>
                </c:pt>
                <c:pt idx="12">
                  <c:v>20</c:v>
                </c:pt>
                <c:pt idx="13">
                  <c:v>22</c:v>
                </c:pt>
                <c:pt idx="14">
                  <c:v>19</c:v>
                </c:pt>
                <c:pt idx="15">
                  <c:v>16</c:v>
                </c:pt>
                <c:pt idx="16">
                  <c:v>22</c:v>
                </c:pt>
                <c:pt idx="17">
                  <c:v>19</c:v>
                </c:pt>
                <c:pt idx="18">
                  <c:v>25</c:v>
                </c:pt>
                <c:pt idx="19">
                  <c:v>22</c:v>
                </c:pt>
                <c:pt idx="20">
                  <c:v>18</c:v>
                </c:pt>
                <c:pt idx="21">
                  <c:v>20</c:v>
                </c:pt>
                <c:pt idx="22">
                  <c:v>16</c:v>
                </c:pt>
                <c:pt idx="23">
                  <c:v>17</c:v>
                </c:pt>
                <c:pt idx="24">
                  <c:v>20</c:v>
                </c:pt>
                <c:pt idx="25">
                  <c:v>15</c:v>
                </c:pt>
                <c:pt idx="26">
                  <c:v>27</c:v>
                </c:pt>
                <c:pt idx="27">
                  <c:v>25</c:v>
                </c:pt>
                <c:pt idx="28">
                  <c:v>17</c:v>
                </c:pt>
                <c:pt idx="29">
                  <c:v>19</c:v>
                </c:pt>
                <c:pt idx="30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E6-43D1-BDE1-A738E53ADD65}"/>
            </c:ext>
          </c:extLst>
        </c:ser>
        <c:ser>
          <c:idx val="2"/>
          <c:order val="1"/>
          <c:tx>
            <c:v>mean</c:v>
          </c:tx>
          <c:spPr>
            <a:ln w="25400">
              <a:solidFill>
                <a:srgbClr val="FFFF00"/>
              </a:solidFill>
              <a:prstDash val="sysDash"/>
            </a:ln>
          </c:spPr>
          <c:marker>
            <c:symbol val="none"/>
          </c:marker>
          <c:cat>
            <c:numRef>
              <c:f>[1]data!$A$38:$A$97</c:f>
              <c:numCache>
                <c:formatCode>General</c:formatCode>
                <c:ptCount val="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</c:numCache>
            </c:numRef>
          </c:cat>
          <c:val>
            <c:numRef>
              <c:f>[1]data!$C$38:$C$97</c:f>
              <c:numCache>
                <c:formatCode>General</c:formatCode>
                <c:ptCount val="60"/>
                <c:pt idx="0">
                  <c:v>20.04</c:v>
                </c:pt>
                <c:pt idx="1">
                  <c:v>20.04</c:v>
                </c:pt>
                <c:pt idx="2">
                  <c:v>20.04</c:v>
                </c:pt>
                <c:pt idx="3">
                  <c:v>20.04</c:v>
                </c:pt>
                <c:pt idx="4">
                  <c:v>20.04</c:v>
                </c:pt>
                <c:pt idx="5">
                  <c:v>20.04</c:v>
                </c:pt>
                <c:pt idx="6">
                  <c:v>20.04</c:v>
                </c:pt>
                <c:pt idx="7">
                  <c:v>20.04</c:v>
                </c:pt>
                <c:pt idx="8">
                  <c:v>20.04</c:v>
                </c:pt>
                <c:pt idx="9">
                  <c:v>20.04</c:v>
                </c:pt>
                <c:pt idx="10">
                  <c:v>20.04</c:v>
                </c:pt>
                <c:pt idx="11">
                  <c:v>20.04</c:v>
                </c:pt>
                <c:pt idx="12">
                  <c:v>20.04</c:v>
                </c:pt>
                <c:pt idx="13">
                  <c:v>20.04</c:v>
                </c:pt>
                <c:pt idx="14">
                  <c:v>20.04</c:v>
                </c:pt>
                <c:pt idx="15">
                  <c:v>20.04</c:v>
                </c:pt>
                <c:pt idx="16">
                  <c:v>20.04</c:v>
                </c:pt>
                <c:pt idx="17">
                  <c:v>20.04</c:v>
                </c:pt>
                <c:pt idx="18">
                  <c:v>20.04</c:v>
                </c:pt>
                <c:pt idx="19">
                  <c:v>20.04</c:v>
                </c:pt>
                <c:pt idx="20">
                  <c:v>20.04</c:v>
                </c:pt>
                <c:pt idx="21">
                  <c:v>20.04</c:v>
                </c:pt>
                <c:pt idx="22">
                  <c:v>20.04</c:v>
                </c:pt>
                <c:pt idx="23">
                  <c:v>20.04</c:v>
                </c:pt>
                <c:pt idx="24">
                  <c:v>20.04</c:v>
                </c:pt>
                <c:pt idx="25">
                  <c:v>20.04</c:v>
                </c:pt>
                <c:pt idx="26">
                  <c:v>20.04</c:v>
                </c:pt>
                <c:pt idx="27">
                  <c:v>20.04</c:v>
                </c:pt>
                <c:pt idx="28">
                  <c:v>20.04</c:v>
                </c:pt>
                <c:pt idx="29">
                  <c:v>20.04</c:v>
                </c:pt>
                <c:pt idx="30">
                  <c:v>20.04</c:v>
                </c:pt>
                <c:pt idx="31">
                  <c:v>20.04</c:v>
                </c:pt>
                <c:pt idx="32">
                  <c:v>20.04</c:v>
                </c:pt>
                <c:pt idx="33">
                  <c:v>20.04</c:v>
                </c:pt>
                <c:pt idx="34">
                  <c:v>20.04</c:v>
                </c:pt>
                <c:pt idx="35">
                  <c:v>20.04</c:v>
                </c:pt>
                <c:pt idx="36">
                  <c:v>20.04</c:v>
                </c:pt>
                <c:pt idx="37">
                  <c:v>20.04</c:v>
                </c:pt>
                <c:pt idx="38">
                  <c:v>20.04</c:v>
                </c:pt>
                <c:pt idx="39">
                  <c:v>20.04</c:v>
                </c:pt>
                <c:pt idx="40">
                  <c:v>20.04</c:v>
                </c:pt>
                <c:pt idx="41">
                  <c:v>20.04</c:v>
                </c:pt>
                <c:pt idx="42">
                  <c:v>20.04</c:v>
                </c:pt>
                <c:pt idx="43">
                  <c:v>20.04</c:v>
                </c:pt>
                <c:pt idx="44">
                  <c:v>20.04</c:v>
                </c:pt>
                <c:pt idx="45">
                  <c:v>20.04</c:v>
                </c:pt>
                <c:pt idx="46">
                  <c:v>20.04</c:v>
                </c:pt>
                <c:pt idx="47">
                  <c:v>20.04</c:v>
                </c:pt>
                <c:pt idx="48">
                  <c:v>20.04</c:v>
                </c:pt>
                <c:pt idx="49">
                  <c:v>20.04</c:v>
                </c:pt>
                <c:pt idx="50">
                  <c:v>20.04</c:v>
                </c:pt>
                <c:pt idx="51">
                  <c:v>20.04</c:v>
                </c:pt>
                <c:pt idx="52">
                  <c:v>20.04</c:v>
                </c:pt>
                <c:pt idx="53">
                  <c:v>20.04</c:v>
                </c:pt>
                <c:pt idx="54">
                  <c:v>20.04</c:v>
                </c:pt>
                <c:pt idx="55">
                  <c:v>20.04</c:v>
                </c:pt>
                <c:pt idx="56">
                  <c:v>20.04</c:v>
                </c:pt>
                <c:pt idx="57">
                  <c:v>20.04</c:v>
                </c:pt>
                <c:pt idx="58">
                  <c:v>20.04</c:v>
                </c:pt>
                <c:pt idx="59">
                  <c:v>20.04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E6-43D1-BDE1-A738E53ADD65}"/>
            </c:ext>
          </c:extLst>
        </c:ser>
        <c:ser>
          <c:idx val="3"/>
          <c:order val="2"/>
          <c:tx>
            <c:v>LNPL</c:v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[1]data!$A$38:$A$97</c:f>
              <c:numCache>
                <c:formatCode>General</c:formatCode>
                <c:ptCount val="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</c:numCache>
            </c:numRef>
          </c:cat>
          <c:val>
            <c:numRef>
              <c:f>[1]data!$D$38:$D$97</c:f>
              <c:numCache>
                <c:formatCode>General</c:formatCode>
                <c:ptCount val="60"/>
                <c:pt idx="0">
                  <c:v>8.6241666666666639</c:v>
                </c:pt>
                <c:pt idx="1">
                  <c:v>8.6241666666666639</c:v>
                </c:pt>
                <c:pt idx="2">
                  <c:v>8.6241666666666639</c:v>
                </c:pt>
                <c:pt idx="3">
                  <c:v>8.6241666666666639</c:v>
                </c:pt>
                <c:pt idx="4">
                  <c:v>8.6241666666666639</c:v>
                </c:pt>
                <c:pt idx="5">
                  <c:v>8.6241666666666639</c:v>
                </c:pt>
                <c:pt idx="6">
                  <c:v>8.6241666666666639</c:v>
                </c:pt>
                <c:pt idx="7">
                  <c:v>8.6241666666666639</c:v>
                </c:pt>
                <c:pt idx="8">
                  <c:v>8.6241666666666639</c:v>
                </c:pt>
                <c:pt idx="9">
                  <c:v>8.6241666666666639</c:v>
                </c:pt>
                <c:pt idx="10">
                  <c:v>8.6241666666666639</c:v>
                </c:pt>
                <c:pt idx="11">
                  <c:v>8.6241666666666639</c:v>
                </c:pt>
                <c:pt idx="12">
                  <c:v>8.6241666666666639</c:v>
                </c:pt>
                <c:pt idx="13">
                  <c:v>8.6241666666666639</c:v>
                </c:pt>
                <c:pt idx="14">
                  <c:v>8.6241666666666639</c:v>
                </c:pt>
                <c:pt idx="15">
                  <c:v>8.6241666666666639</c:v>
                </c:pt>
                <c:pt idx="16">
                  <c:v>8.6241666666666639</c:v>
                </c:pt>
                <c:pt idx="17">
                  <c:v>8.6241666666666639</c:v>
                </c:pt>
                <c:pt idx="18">
                  <c:v>8.6241666666666639</c:v>
                </c:pt>
                <c:pt idx="19">
                  <c:v>8.6241666666666639</c:v>
                </c:pt>
                <c:pt idx="20">
                  <c:v>8.6241666666666639</c:v>
                </c:pt>
                <c:pt idx="21">
                  <c:v>8.6241666666666639</c:v>
                </c:pt>
                <c:pt idx="22">
                  <c:v>8.6241666666666639</c:v>
                </c:pt>
                <c:pt idx="23">
                  <c:v>8.6241666666666639</c:v>
                </c:pt>
                <c:pt idx="24">
                  <c:v>8.6241666666666639</c:v>
                </c:pt>
                <c:pt idx="25">
                  <c:v>8.6241666666666639</c:v>
                </c:pt>
                <c:pt idx="26">
                  <c:v>8.6241666666666639</c:v>
                </c:pt>
                <c:pt idx="27">
                  <c:v>8.6241666666666639</c:v>
                </c:pt>
                <c:pt idx="28">
                  <c:v>8.6241666666666639</c:v>
                </c:pt>
                <c:pt idx="29">
                  <c:v>8.6241666666666639</c:v>
                </c:pt>
                <c:pt idx="30">
                  <c:v>8.6241666666666639</c:v>
                </c:pt>
                <c:pt idx="31">
                  <c:v>8.6241666666666639</c:v>
                </c:pt>
                <c:pt idx="32">
                  <c:v>8.6241666666666639</c:v>
                </c:pt>
                <c:pt idx="33">
                  <c:v>8.6241666666666639</c:v>
                </c:pt>
                <c:pt idx="34">
                  <c:v>8.6241666666666639</c:v>
                </c:pt>
                <c:pt idx="35">
                  <c:v>8.6241666666666639</c:v>
                </c:pt>
                <c:pt idx="36">
                  <c:v>8.6241666666666639</c:v>
                </c:pt>
                <c:pt idx="37">
                  <c:v>8.6241666666666639</c:v>
                </c:pt>
                <c:pt idx="38">
                  <c:v>8.6241666666666639</c:v>
                </c:pt>
                <c:pt idx="39">
                  <c:v>8.6241666666666639</c:v>
                </c:pt>
                <c:pt idx="40">
                  <c:v>8.6241666666666639</c:v>
                </c:pt>
                <c:pt idx="41">
                  <c:v>8.6241666666666639</c:v>
                </c:pt>
                <c:pt idx="42">
                  <c:v>8.6241666666666639</c:v>
                </c:pt>
                <c:pt idx="43">
                  <c:v>8.6241666666666639</c:v>
                </c:pt>
                <c:pt idx="44">
                  <c:v>8.6241666666666639</c:v>
                </c:pt>
                <c:pt idx="45">
                  <c:v>8.6241666666666639</c:v>
                </c:pt>
                <c:pt idx="46">
                  <c:v>8.6241666666666639</c:v>
                </c:pt>
                <c:pt idx="47">
                  <c:v>8.6241666666666639</c:v>
                </c:pt>
                <c:pt idx="48">
                  <c:v>8.6241666666666639</c:v>
                </c:pt>
                <c:pt idx="49">
                  <c:v>8.6241666666666639</c:v>
                </c:pt>
                <c:pt idx="50">
                  <c:v>8.6241666666666639</c:v>
                </c:pt>
                <c:pt idx="51">
                  <c:v>8.6241666666666639</c:v>
                </c:pt>
                <c:pt idx="52">
                  <c:v>8.6241666666666639</c:v>
                </c:pt>
                <c:pt idx="53">
                  <c:v>8.6241666666666639</c:v>
                </c:pt>
                <c:pt idx="54">
                  <c:v>8.6241666666666639</c:v>
                </c:pt>
                <c:pt idx="55">
                  <c:v>8.6241666666666639</c:v>
                </c:pt>
                <c:pt idx="56">
                  <c:v>8.6241666666666639</c:v>
                </c:pt>
                <c:pt idx="57">
                  <c:v>8.6241666666666639</c:v>
                </c:pt>
                <c:pt idx="58">
                  <c:v>8.6241666666666639</c:v>
                </c:pt>
                <c:pt idx="59">
                  <c:v>8.6241666666666639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E6-43D1-BDE1-A738E53ADD65}"/>
            </c:ext>
          </c:extLst>
        </c:ser>
        <c:ser>
          <c:idx val="4"/>
          <c:order val="3"/>
          <c:tx>
            <c:v>UNPL</c:v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numRef>
              <c:f>[1]data!$A$38:$A$97</c:f>
              <c:numCache>
                <c:formatCode>General</c:formatCode>
                <c:ptCount val="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</c:numCache>
            </c:numRef>
          </c:cat>
          <c:val>
            <c:numRef>
              <c:f>[1]data!$E$38:$E$97</c:f>
              <c:numCache>
                <c:formatCode>General</c:formatCode>
                <c:ptCount val="60"/>
                <c:pt idx="0">
                  <c:v>31.455833333333334</c:v>
                </c:pt>
                <c:pt idx="1">
                  <c:v>31.455833333333334</c:v>
                </c:pt>
                <c:pt idx="2">
                  <c:v>31.455833333333334</c:v>
                </c:pt>
                <c:pt idx="3">
                  <c:v>31.455833333333334</c:v>
                </c:pt>
                <c:pt idx="4">
                  <c:v>31.455833333333334</c:v>
                </c:pt>
                <c:pt idx="5">
                  <c:v>31.455833333333334</c:v>
                </c:pt>
                <c:pt idx="6">
                  <c:v>31.455833333333334</c:v>
                </c:pt>
                <c:pt idx="7">
                  <c:v>31.455833333333334</c:v>
                </c:pt>
                <c:pt idx="8">
                  <c:v>31.455833333333334</c:v>
                </c:pt>
                <c:pt idx="9">
                  <c:v>31.455833333333334</c:v>
                </c:pt>
                <c:pt idx="10">
                  <c:v>31.455833333333334</c:v>
                </c:pt>
                <c:pt idx="11">
                  <c:v>31.455833333333334</c:v>
                </c:pt>
                <c:pt idx="12">
                  <c:v>31.455833333333334</c:v>
                </c:pt>
                <c:pt idx="13">
                  <c:v>31.455833333333334</c:v>
                </c:pt>
                <c:pt idx="14">
                  <c:v>31.455833333333334</c:v>
                </c:pt>
                <c:pt idx="15">
                  <c:v>31.455833333333334</c:v>
                </c:pt>
                <c:pt idx="16">
                  <c:v>31.455833333333334</c:v>
                </c:pt>
                <c:pt idx="17">
                  <c:v>31.455833333333334</c:v>
                </c:pt>
                <c:pt idx="18">
                  <c:v>31.455833333333334</c:v>
                </c:pt>
                <c:pt idx="19">
                  <c:v>31.455833333333334</c:v>
                </c:pt>
                <c:pt idx="20">
                  <c:v>31.455833333333334</c:v>
                </c:pt>
                <c:pt idx="21">
                  <c:v>31.455833333333334</c:v>
                </c:pt>
                <c:pt idx="22">
                  <c:v>31.455833333333334</c:v>
                </c:pt>
                <c:pt idx="23">
                  <c:v>31.455833333333334</c:v>
                </c:pt>
                <c:pt idx="24">
                  <c:v>31.455833333333334</c:v>
                </c:pt>
                <c:pt idx="25">
                  <c:v>31.455833333333334</c:v>
                </c:pt>
                <c:pt idx="26">
                  <c:v>31.455833333333334</c:v>
                </c:pt>
                <c:pt idx="27">
                  <c:v>31.455833333333334</c:v>
                </c:pt>
                <c:pt idx="28">
                  <c:v>31.455833333333334</c:v>
                </c:pt>
                <c:pt idx="29">
                  <c:v>31.455833333333334</c:v>
                </c:pt>
                <c:pt idx="30">
                  <c:v>31.455833333333334</c:v>
                </c:pt>
                <c:pt idx="31">
                  <c:v>31.455833333333334</c:v>
                </c:pt>
                <c:pt idx="32">
                  <c:v>31.455833333333334</c:v>
                </c:pt>
                <c:pt idx="33">
                  <c:v>31.455833333333334</c:v>
                </c:pt>
                <c:pt idx="34">
                  <c:v>31.455833333333334</c:v>
                </c:pt>
                <c:pt idx="35">
                  <c:v>31.455833333333334</c:v>
                </c:pt>
                <c:pt idx="36">
                  <c:v>31.455833333333334</c:v>
                </c:pt>
                <c:pt idx="37">
                  <c:v>31.455833333333334</c:v>
                </c:pt>
                <c:pt idx="38">
                  <c:v>31.455833333333334</c:v>
                </c:pt>
                <c:pt idx="39">
                  <c:v>31.455833333333334</c:v>
                </c:pt>
                <c:pt idx="40">
                  <c:v>31.455833333333334</c:v>
                </c:pt>
                <c:pt idx="41">
                  <c:v>31.455833333333334</c:v>
                </c:pt>
                <c:pt idx="42">
                  <c:v>31.455833333333334</c:v>
                </c:pt>
                <c:pt idx="43">
                  <c:v>31.455833333333334</c:v>
                </c:pt>
                <c:pt idx="44">
                  <c:v>31.455833333333334</c:v>
                </c:pt>
                <c:pt idx="45">
                  <c:v>31.455833333333334</c:v>
                </c:pt>
                <c:pt idx="46">
                  <c:v>31.455833333333334</c:v>
                </c:pt>
                <c:pt idx="47">
                  <c:v>31.455833333333334</c:v>
                </c:pt>
                <c:pt idx="48">
                  <c:v>31.455833333333334</c:v>
                </c:pt>
                <c:pt idx="49">
                  <c:v>31.455833333333334</c:v>
                </c:pt>
                <c:pt idx="50">
                  <c:v>31.455833333333334</c:v>
                </c:pt>
                <c:pt idx="51">
                  <c:v>31.455833333333334</c:v>
                </c:pt>
                <c:pt idx="52">
                  <c:v>31.455833333333334</c:v>
                </c:pt>
                <c:pt idx="53">
                  <c:v>31.455833333333334</c:v>
                </c:pt>
                <c:pt idx="54">
                  <c:v>31.455833333333334</c:v>
                </c:pt>
                <c:pt idx="55">
                  <c:v>31.455833333333334</c:v>
                </c:pt>
                <c:pt idx="56">
                  <c:v>31.455833333333334</c:v>
                </c:pt>
                <c:pt idx="57">
                  <c:v>31.455833333333334</c:v>
                </c:pt>
                <c:pt idx="58">
                  <c:v>31.455833333333334</c:v>
                </c:pt>
                <c:pt idx="59">
                  <c:v>31.455833333333334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E6-43D1-BDE1-A738E53ADD65}"/>
            </c:ext>
          </c:extLst>
        </c:ser>
        <c:ser>
          <c:idx val="0"/>
          <c:order val="4"/>
          <c:tx>
            <c:v>-3*sigma</c:v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none"/>
          </c:marker>
          <c:val>
            <c:numRef>
              <c:f>[1]data!$J$38:$J$97</c:f>
              <c:numCache>
                <c:formatCode>General</c:formatCode>
                <c:ptCount val="60"/>
                <c:pt idx="0">
                  <c:v>10.236653632559966</c:v>
                </c:pt>
                <c:pt idx="1">
                  <c:v>10.236653632559966</c:v>
                </c:pt>
                <c:pt idx="2">
                  <c:v>10.236653632559966</c:v>
                </c:pt>
                <c:pt idx="3">
                  <c:v>10.236653632559966</c:v>
                </c:pt>
                <c:pt idx="4">
                  <c:v>10.236653632559966</c:v>
                </c:pt>
                <c:pt idx="5">
                  <c:v>10.236653632559966</c:v>
                </c:pt>
                <c:pt idx="6">
                  <c:v>10.236653632559966</c:v>
                </c:pt>
                <c:pt idx="7">
                  <c:v>10.236653632559966</c:v>
                </c:pt>
                <c:pt idx="8">
                  <c:v>10.236653632559966</c:v>
                </c:pt>
                <c:pt idx="9">
                  <c:v>10.236653632559966</c:v>
                </c:pt>
                <c:pt idx="10">
                  <c:v>10.236653632559966</c:v>
                </c:pt>
                <c:pt idx="11">
                  <c:v>10.236653632559966</c:v>
                </c:pt>
                <c:pt idx="12">
                  <c:v>10.236653632559966</c:v>
                </c:pt>
                <c:pt idx="13">
                  <c:v>10.236653632559966</c:v>
                </c:pt>
                <c:pt idx="14">
                  <c:v>10.236653632559966</c:v>
                </c:pt>
                <c:pt idx="15">
                  <c:v>10.236653632559966</c:v>
                </c:pt>
                <c:pt idx="16">
                  <c:v>10.236653632559966</c:v>
                </c:pt>
                <c:pt idx="17">
                  <c:v>10.236653632559966</c:v>
                </c:pt>
                <c:pt idx="18">
                  <c:v>10.236653632559966</c:v>
                </c:pt>
                <c:pt idx="19">
                  <c:v>10.236653632559966</c:v>
                </c:pt>
                <c:pt idx="20">
                  <c:v>10.236653632559966</c:v>
                </c:pt>
                <c:pt idx="21">
                  <c:v>10.236653632559966</c:v>
                </c:pt>
                <c:pt idx="22">
                  <c:v>10.236653632559966</c:v>
                </c:pt>
                <c:pt idx="23">
                  <c:v>10.236653632559966</c:v>
                </c:pt>
                <c:pt idx="24">
                  <c:v>10.236653632559966</c:v>
                </c:pt>
                <c:pt idx="25">
                  <c:v>10.236653632559966</c:v>
                </c:pt>
                <c:pt idx="26">
                  <c:v>10.236653632559966</c:v>
                </c:pt>
                <c:pt idx="27">
                  <c:v>10.236653632559966</c:v>
                </c:pt>
                <c:pt idx="28">
                  <c:v>10.236653632559966</c:v>
                </c:pt>
                <c:pt idx="29">
                  <c:v>10.236653632559966</c:v>
                </c:pt>
                <c:pt idx="30">
                  <c:v>10.236653632559966</c:v>
                </c:pt>
                <c:pt idx="31">
                  <c:v>10.236653632559966</c:v>
                </c:pt>
                <c:pt idx="32">
                  <c:v>10.236653632559966</c:v>
                </c:pt>
                <c:pt idx="33">
                  <c:v>10.236653632559966</c:v>
                </c:pt>
                <c:pt idx="34">
                  <c:v>10.236653632559966</c:v>
                </c:pt>
                <c:pt idx="35">
                  <c:v>10.236653632559966</c:v>
                </c:pt>
                <c:pt idx="36">
                  <c:v>10.236653632559966</c:v>
                </c:pt>
                <c:pt idx="37">
                  <c:v>10.236653632559966</c:v>
                </c:pt>
                <c:pt idx="38">
                  <c:v>10.236653632559966</c:v>
                </c:pt>
                <c:pt idx="39">
                  <c:v>10.236653632559966</c:v>
                </c:pt>
                <c:pt idx="40">
                  <c:v>10.236653632559966</c:v>
                </c:pt>
                <c:pt idx="41">
                  <c:v>10.236653632559966</c:v>
                </c:pt>
                <c:pt idx="42">
                  <c:v>10.236653632559966</c:v>
                </c:pt>
                <c:pt idx="43">
                  <c:v>10.236653632559966</c:v>
                </c:pt>
                <c:pt idx="44">
                  <c:v>10.236653632559966</c:v>
                </c:pt>
                <c:pt idx="45">
                  <c:v>10.236653632559966</c:v>
                </c:pt>
                <c:pt idx="46">
                  <c:v>10.236653632559966</c:v>
                </c:pt>
                <c:pt idx="47">
                  <c:v>10.236653632559966</c:v>
                </c:pt>
                <c:pt idx="48">
                  <c:v>10.236653632559966</c:v>
                </c:pt>
                <c:pt idx="49">
                  <c:v>10.236653632559966</c:v>
                </c:pt>
                <c:pt idx="50">
                  <c:v>10.236653632559966</c:v>
                </c:pt>
                <c:pt idx="51">
                  <c:v>10.236653632559966</c:v>
                </c:pt>
                <c:pt idx="52">
                  <c:v>10.236653632559966</c:v>
                </c:pt>
                <c:pt idx="53">
                  <c:v>10.236653632559966</c:v>
                </c:pt>
                <c:pt idx="54">
                  <c:v>10.236653632559966</c:v>
                </c:pt>
                <c:pt idx="55">
                  <c:v>10.236653632559966</c:v>
                </c:pt>
                <c:pt idx="56">
                  <c:v>10.236653632559966</c:v>
                </c:pt>
                <c:pt idx="57">
                  <c:v>10.236653632559966</c:v>
                </c:pt>
                <c:pt idx="58">
                  <c:v>10.236653632559966</c:v>
                </c:pt>
                <c:pt idx="59">
                  <c:v>10.236653632559966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E6-43D1-BDE1-A738E53ADD65}"/>
            </c:ext>
          </c:extLst>
        </c:ser>
        <c:ser>
          <c:idx val="5"/>
          <c:order val="5"/>
          <c:tx>
            <c:v>+3*sigma</c:v>
          </c:tx>
          <c:spPr>
            <a:ln w="12700">
              <a:solidFill>
                <a:srgbClr val="800000"/>
              </a:solidFill>
              <a:prstDash val="sysDash"/>
            </a:ln>
          </c:spPr>
          <c:marker>
            <c:symbol val="none"/>
          </c:marker>
          <c:val>
            <c:numRef>
              <c:f>[1]data!$K$38:$K$97</c:f>
              <c:numCache>
                <c:formatCode>General</c:formatCode>
                <c:ptCount val="60"/>
                <c:pt idx="0">
                  <c:v>29.843346367440034</c:v>
                </c:pt>
                <c:pt idx="1">
                  <c:v>29.843346367440034</c:v>
                </c:pt>
                <c:pt idx="2">
                  <c:v>29.843346367440034</c:v>
                </c:pt>
                <c:pt idx="3">
                  <c:v>29.843346367440034</c:v>
                </c:pt>
                <c:pt idx="4">
                  <c:v>29.843346367440034</c:v>
                </c:pt>
                <c:pt idx="5">
                  <c:v>29.843346367440034</c:v>
                </c:pt>
                <c:pt idx="6">
                  <c:v>29.843346367440034</c:v>
                </c:pt>
                <c:pt idx="7">
                  <c:v>29.843346367440034</c:v>
                </c:pt>
                <c:pt idx="8">
                  <c:v>29.843346367440034</c:v>
                </c:pt>
                <c:pt idx="9">
                  <c:v>29.843346367440034</c:v>
                </c:pt>
                <c:pt idx="10">
                  <c:v>29.843346367440034</c:v>
                </c:pt>
                <c:pt idx="11">
                  <c:v>29.843346367440034</c:v>
                </c:pt>
                <c:pt idx="12">
                  <c:v>29.843346367440034</c:v>
                </c:pt>
                <c:pt idx="13">
                  <c:v>29.843346367440034</c:v>
                </c:pt>
                <c:pt idx="14">
                  <c:v>29.843346367440034</c:v>
                </c:pt>
                <c:pt idx="15">
                  <c:v>29.843346367440034</c:v>
                </c:pt>
                <c:pt idx="16">
                  <c:v>29.843346367440034</c:v>
                </c:pt>
                <c:pt idx="17">
                  <c:v>29.843346367440034</c:v>
                </c:pt>
                <c:pt idx="18">
                  <c:v>29.843346367440034</c:v>
                </c:pt>
                <c:pt idx="19">
                  <c:v>29.843346367440034</c:v>
                </c:pt>
                <c:pt idx="20">
                  <c:v>29.843346367440034</c:v>
                </c:pt>
                <c:pt idx="21">
                  <c:v>29.843346367440034</c:v>
                </c:pt>
                <c:pt idx="22">
                  <c:v>29.843346367440034</c:v>
                </c:pt>
                <c:pt idx="23">
                  <c:v>29.843346367440034</c:v>
                </c:pt>
                <c:pt idx="24">
                  <c:v>29.843346367440034</c:v>
                </c:pt>
                <c:pt idx="25">
                  <c:v>29.843346367440034</c:v>
                </c:pt>
                <c:pt idx="26">
                  <c:v>29.843346367440034</c:v>
                </c:pt>
                <c:pt idx="27">
                  <c:v>29.843346367440034</c:v>
                </c:pt>
                <c:pt idx="28">
                  <c:v>29.843346367440034</c:v>
                </c:pt>
                <c:pt idx="29">
                  <c:v>29.843346367440034</c:v>
                </c:pt>
                <c:pt idx="30">
                  <c:v>29.843346367440034</c:v>
                </c:pt>
                <c:pt idx="31">
                  <c:v>29.843346367440034</c:v>
                </c:pt>
                <c:pt idx="32">
                  <c:v>29.843346367440034</c:v>
                </c:pt>
                <c:pt idx="33">
                  <c:v>29.843346367440034</c:v>
                </c:pt>
                <c:pt idx="34">
                  <c:v>29.843346367440034</c:v>
                </c:pt>
                <c:pt idx="35">
                  <c:v>29.843346367440034</c:v>
                </c:pt>
                <c:pt idx="36">
                  <c:v>29.843346367440034</c:v>
                </c:pt>
                <c:pt idx="37">
                  <c:v>29.843346367440034</c:v>
                </c:pt>
                <c:pt idx="38">
                  <c:v>29.843346367440034</c:v>
                </c:pt>
                <c:pt idx="39">
                  <c:v>29.843346367440034</c:v>
                </c:pt>
                <c:pt idx="40">
                  <c:v>29.843346367440034</c:v>
                </c:pt>
                <c:pt idx="41">
                  <c:v>29.843346367440034</c:v>
                </c:pt>
                <c:pt idx="42">
                  <c:v>29.843346367440034</c:v>
                </c:pt>
                <c:pt idx="43">
                  <c:v>29.843346367440034</c:v>
                </c:pt>
                <c:pt idx="44">
                  <c:v>29.843346367440034</c:v>
                </c:pt>
                <c:pt idx="45">
                  <c:v>29.843346367440034</c:v>
                </c:pt>
                <c:pt idx="46">
                  <c:v>29.843346367440034</c:v>
                </c:pt>
                <c:pt idx="47">
                  <c:v>29.843346367440034</c:v>
                </c:pt>
                <c:pt idx="48">
                  <c:v>29.843346367440034</c:v>
                </c:pt>
                <c:pt idx="49">
                  <c:v>29.843346367440034</c:v>
                </c:pt>
                <c:pt idx="50">
                  <c:v>29.843346367440034</c:v>
                </c:pt>
                <c:pt idx="51">
                  <c:v>29.843346367440034</c:v>
                </c:pt>
                <c:pt idx="52">
                  <c:v>29.843346367440034</c:v>
                </c:pt>
                <c:pt idx="53">
                  <c:v>29.843346367440034</c:v>
                </c:pt>
                <c:pt idx="54">
                  <c:v>29.843346367440034</c:v>
                </c:pt>
                <c:pt idx="55">
                  <c:v>29.843346367440034</c:v>
                </c:pt>
                <c:pt idx="56">
                  <c:v>29.843346367440034</c:v>
                </c:pt>
                <c:pt idx="57">
                  <c:v>29.843346367440034</c:v>
                </c:pt>
                <c:pt idx="58">
                  <c:v>29.843346367440034</c:v>
                </c:pt>
                <c:pt idx="59">
                  <c:v>29.843346367440034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8E6-43D1-BDE1-A738E53AD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320304"/>
        <c:axId val="1"/>
      </c:lineChart>
      <c:catAx>
        <c:axId val="590320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903203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2277262371906481"/>
          <c:y val="0.87252747252747254"/>
          <c:w val="0.61221226059613831"/>
          <c:h val="0.1120879120879121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MOVING RANGES</a:t>
            </a:r>
          </a:p>
        </c:rich>
      </c:tx>
      <c:layout>
        <c:manualLayout>
          <c:xMode val="edge"/>
          <c:yMode val="edge"/>
          <c:x val="0.355848780846381"/>
          <c:y val="3.19634703196347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72494137804824E-2"/>
          <c:y val="0.18493191917255095"/>
          <c:w val="0.896211594074658"/>
          <c:h val="0.63013839125461801"/>
        </c:manualLayout>
      </c:layout>
      <c:lineChart>
        <c:grouping val="standard"/>
        <c:varyColors val="0"/>
        <c:ser>
          <c:idx val="0"/>
          <c:order val="0"/>
          <c:tx>
            <c:v>URL</c:v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numRef>
              <c:f>[1]data!$A$39:$A$97</c:f>
              <c:numCache>
                <c:formatCode>General</c:formatCode>
                <c:ptCount val="5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</c:numCache>
            </c:numRef>
          </c:cat>
          <c:val>
            <c:numRef>
              <c:f>[1]data!$F$39:$F$97</c:f>
              <c:numCache>
                <c:formatCode>General</c:formatCode>
                <c:ptCount val="59"/>
                <c:pt idx="0">
                  <c:v>14.033750000000001</c:v>
                </c:pt>
                <c:pt idx="1">
                  <c:v>14.033750000000001</c:v>
                </c:pt>
                <c:pt idx="2">
                  <c:v>14.033750000000001</c:v>
                </c:pt>
                <c:pt idx="3">
                  <c:v>14.033750000000001</c:v>
                </c:pt>
                <c:pt idx="4">
                  <c:v>14.033750000000001</c:v>
                </c:pt>
                <c:pt idx="5">
                  <c:v>14.033750000000001</c:v>
                </c:pt>
                <c:pt idx="6">
                  <c:v>14.033750000000001</c:v>
                </c:pt>
                <c:pt idx="7">
                  <c:v>14.033750000000001</c:v>
                </c:pt>
                <c:pt idx="8">
                  <c:v>14.033750000000001</c:v>
                </c:pt>
                <c:pt idx="9">
                  <c:v>14.033750000000001</c:v>
                </c:pt>
                <c:pt idx="10">
                  <c:v>14.033750000000001</c:v>
                </c:pt>
                <c:pt idx="11">
                  <c:v>14.033750000000001</c:v>
                </c:pt>
                <c:pt idx="12">
                  <c:v>14.033750000000001</c:v>
                </c:pt>
                <c:pt idx="13">
                  <c:v>14.033750000000001</c:v>
                </c:pt>
                <c:pt idx="14">
                  <c:v>14.033750000000001</c:v>
                </c:pt>
                <c:pt idx="15">
                  <c:v>14.033750000000001</c:v>
                </c:pt>
                <c:pt idx="16">
                  <c:v>14.033750000000001</c:v>
                </c:pt>
                <c:pt idx="17">
                  <c:v>14.033750000000001</c:v>
                </c:pt>
                <c:pt idx="18">
                  <c:v>14.033750000000001</c:v>
                </c:pt>
                <c:pt idx="19">
                  <c:v>14.033750000000001</c:v>
                </c:pt>
                <c:pt idx="20">
                  <c:v>14.033750000000001</c:v>
                </c:pt>
                <c:pt idx="21">
                  <c:v>14.033750000000001</c:v>
                </c:pt>
                <c:pt idx="22">
                  <c:v>14.033750000000001</c:v>
                </c:pt>
                <c:pt idx="23">
                  <c:v>14.033750000000001</c:v>
                </c:pt>
                <c:pt idx="24">
                  <c:v>14.033750000000001</c:v>
                </c:pt>
                <c:pt idx="25">
                  <c:v>14.033750000000001</c:v>
                </c:pt>
                <c:pt idx="26">
                  <c:v>14.033750000000001</c:v>
                </c:pt>
                <c:pt idx="27">
                  <c:v>14.033750000000001</c:v>
                </c:pt>
                <c:pt idx="28">
                  <c:v>14.033750000000001</c:v>
                </c:pt>
                <c:pt idx="29">
                  <c:v>14.033750000000001</c:v>
                </c:pt>
                <c:pt idx="30">
                  <c:v>14.033750000000001</c:v>
                </c:pt>
                <c:pt idx="31">
                  <c:v>14.033750000000001</c:v>
                </c:pt>
                <c:pt idx="32">
                  <c:v>14.033750000000001</c:v>
                </c:pt>
                <c:pt idx="33">
                  <c:v>14.033750000000001</c:v>
                </c:pt>
                <c:pt idx="34">
                  <c:v>14.033750000000001</c:v>
                </c:pt>
                <c:pt idx="35">
                  <c:v>14.033750000000001</c:v>
                </c:pt>
                <c:pt idx="36">
                  <c:v>14.033750000000001</c:v>
                </c:pt>
                <c:pt idx="37">
                  <c:v>14.033750000000001</c:v>
                </c:pt>
                <c:pt idx="38">
                  <c:v>14.033750000000001</c:v>
                </c:pt>
                <c:pt idx="39">
                  <c:v>14.033750000000001</c:v>
                </c:pt>
                <c:pt idx="40">
                  <c:v>14.033750000000001</c:v>
                </c:pt>
                <c:pt idx="41">
                  <c:v>14.033750000000001</c:v>
                </c:pt>
                <c:pt idx="42">
                  <c:v>14.033750000000001</c:v>
                </c:pt>
                <c:pt idx="43">
                  <c:v>14.033750000000001</c:v>
                </c:pt>
                <c:pt idx="44">
                  <c:v>14.033750000000001</c:v>
                </c:pt>
                <c:pt idx="45">
                  <c:v>14.033750000000001</c:v>
                </c:pt>
                <c:pt idx="46">
                  <c:v>14.033750000000001</c:v>
                </c:pt>
                <c:pt idx="47">
                  <c:v>14.033750000000001</c:v>
                </c:pt>
                <c:pt idx="48">
                  <c:v>14.033750000000001</c:v>
                </c:pt>
                <c:pt idx="49">
                  <c:v>14.033750000000001</c:v>
                </c:pt>
                <c:pt idx="50">
                  <c:v>14.033750000000001</c:v>
                </c:pt>
                <c:pt idx="51">
                  <c:v>14.033750000000001</c:v>
                </c:pt>
                <c:pt idx="52">
                  <c:v>14.033750000000001</c:v>
                </c:pt>
                <c:pt idx="53">
                  <c:v>14.033750000000001</c:v>
                </c:pt>
                <c:pt idx="54">
                  <c:v>14.033750000000001</c:v>
                </c:pt>
                <c:pt idx="55">
                  <c:v>14.033750000000001</c:v>
                </c:pt>
                <c:pt idx="56">
                  <c:v>14.033750000000001</c:v>
                </c:pt>
                <c:pt idx="57">
                  <c:v>14.033750000000001</c:v>
                </c:pt>
                <c:pt idx="58">
                  <c:v>14.033750000000001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BC-4B50-8FB1-CCF625DB1412}"/>
            </c:ext>
          </c:extLst>
        </c:ser>
        <c:ser>
          <c:idx val="1"/>
          <c:order val="1"/>
          <c:tx>
            <c:v>avg moving range</c:v>
          </c:tx>
          <c:spPr>
            <a:ln w="25400">
              <a:solidFill>
                <a:srgbClr val="FFFF00"/>
              </a:solidFill>
              <a:prstDash val="sysDash"/>
            </a:ln>
          </c:spPr>
          <c:marker>
            <c:symbol val="none"/>
          </c:marker>
          <c:cat>
            <c:numRef>
              <c:f>[1]data!$A$39:$A$97</c:f>
              <c:numCache>
                <c:formatCode>General</c:formatCode>
                <c:ptCount val="5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</c:numCache>
            </c:numRef>
          </c:cat>
          <c:val>
            <c:numRef>
              <c:f>[1]data!$G$39:$G$97</c:f>
              <c:numCache>
                <c:formatCode>General</c:formatCode>
                <c:ptCount val="59"/>
                <c:pt idx="0">
                  <c:v>4.291666666666667</c:v>
                </c:pt>
                <c:pt idx="1">
                  <c:v>4.291666666666667</c:v>
                </c:pt>
                <c:pt idx="2">
                  <c:v>4.291666666666667</c:v>
                </c:pt>
                <c:pt idx="3">
                  <c:v>4.291666666666667</c:v>
                </c:pt>
                <c:pt idx="4">
                  <c:v>4.291666666666667</c:v>
                </c:pt>
                <c:pt idx="5">
                  <c:v>4.291666666666667</c:v>
                </c:pt>
                <c:pt idx="6">
                  <c:v>4.291666666666667</c:v>
                </c:pt>
                <c:pt idx="7">
                  <c:v>4.291666666666667</c:v>
                </c:pt>
                <c:pt idx="8">
                  <c:v>4.291666666666667</c:v>
                </c:pt>
                <c:pt idx="9">
                  <c:v>4.291666666666667</c:v>
                </c:pt>
                <c:pt idx="10">
                  <c:v>4.291666666666667</c:v>
                </c:pt>
                <c:pt idx="11">
                  <c:v>4.291666666666667</c:v>
                </c:pt>
                <c:pt idx="12">
                  <c:v>4.291666666666667</c:v>
                </c:pt>
                <c:pt idx="13">
                  <c:v>4.291666666666667</c:v>
                </c:pt>
                <c:pt idx="14">
                  <c:v>4.291666666666667</c:v>
                </c:pt>
                <c:pt idx="15">
                  <c:v>4.291666666666667</c:v>
                </c:pt>
                <c:pt idx="16">
                  <c:v>4.291666666666667</c:v>
                </c:pt>
                <c:pt idx="17">
                  <c:v>4.291666666666667</c:v>
                </c:pt>
                <c:pt idx="18">
                  <c:v>4.291666666666667</c:v>
                </c:pt>
                <c:pt idx="19">
                  <c:v>4.291666666666667</c:v>
                </c:pt>
                <c:pt idx="20">
                  <c:v>4.291666666666667</c:v>
                </c:pt>
                <c:pt idx="21">
                  <c:v>4.291666666666667</c:v>
                </c:pt>
                <c:pt idx="22">
                  <c:v>4.291666666666667</c:v>
                </c:pt>
                <c:pt idx="23">
                  <c:v>4.291666666666667</c:v>
                </c:pt>
                <c:pt idx="24">
                  <c:v>4.291666666666667</c:v>
                </c:pt>
                <c:pt idx="25">
                  <c:v>4.291666666666667</c:v>
                </c:pt>
                <c:pt idx="26">
                  <c:v>4.291666666666667</c:v>
                </c:pt>
                <c:pt idx="27">
                  <c:v>4.291666666666667</c:v>
                </c:pt>
                <c:pt idx="28">
                  <c:v>4.291666666666667</c:v>
                </c:pt>
                <c:pt idx="29">
                  <c:v>4.291666666666667</c:v>
                </c:pt>
                <c:pt idx="30">
                  <c:v>4.291666666666667</c:v>
                </c:pt>
                <c:pt idx="31">
                  <c:v>4.291666666666667</c:v>
                </c:pt>
                <c:pt idx="32">
                  <c:v>4.291666666666667</c:v>
                </c:pt>
                <c:pt idx="33">
                  <c:v>4.291666666666667</c:v>
                </c:pt>
                <c:pt idx="34">
                  <c:v>4.291666666666667</c:v>
                </c:pt>
                <c:pt idx="35">
                  <c:v>4.291666666666667</c:v>
                </c:pt>
                <c:pt idx="36">
                  <c:v>4.291666666666667</c:v>
                </c:pt>
                <c:pt idx="37">
                  <c:v>4.291666666666667</c:v>
                </c:pt>
                <c:pt idx="38">
                  <c:v>4.291666666666667</c:v>
                </c:pt>
                <c:pt idx="39">
                  <c:v>4.291666666666667</c:v>
                </c:pt>
                <c:pt idx="40">
                  <c:v>4.291666666666667</c:v>
                </c:pt>
                <c:pt idx="41">
                  <c:v>4.291666666666667</c:v>
                </c:pt>
                <c:pt idx="42">
                  <c:v>4.291666666666667</c:v>
                </c:pt>
                <c:pt idx="43">
                  <c:v>4.291666666666667</c:v>
                </c:pt>
                <c:pt idx="44">
                  <c:v>4.291666666666667</c:v>
                </c:pt>
                <c:pt idx="45">
                  <c:v>4.291666666666667</c:v>
                </c:pt>
                <c:pt idx="46">
                  <c:v>4.291666666666667</c:v>
                </c:pt>
                <c:pt idx="47">
                  <c:v>4.291666666666667</c:v>
                </c:pt>
                <c:pt idx="48">
                  <c:v>4.291666666666667</c:v>
                </c:pt>
                <c:pt idx="49">
                  <c:v>4.291666666666667</c:v>
                </c:pt>
                <c:pt idx="50">
                  <c:v>4.291666666666667</c:v>
                </c:pt>
                <c:pt idx="51">
                  <c:v>4.291666666666667</c:v>
                </c:pt>
                <c:pt idx="52">
                  <c:v>4.291666666666667</c:v>
                </c:pt>
                <c:pt idx="53">
                  <c:v>4.291666666666667</c:v>
                </c:pt>
                <c:pt idx="54">
                  <c:v>4.291666666666667</c:v>
                </c:pt>
                <c:pt idx="55">
                  <c:v>4.291666666666667</c:v>
                </c:pt>
                <c:pt idx="56">
                  <c:v>4.291666666666667</c:v>
                </c:pt>
                <c:pt idx="57">
                  <c:v>4.291666666666667</c:v>
                </c:pt>
                <c:pt idx="58">
                  <c:v>4.291666666666667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BC-4B50-8FB1-CCF625DB1412}"/>
            </c:ext>
          </c:extLst>
        </c:ser>
        <c:ser>
          <c:idx val="2"/>
          <c:order val="2"/>
          <c:tx>
            <c:v>moving range</c:v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[1]data!$A$39:$A$97</c:f>
              <c:numCache>
                <c:formatCode>General</c:formatCode>
                <c:ptCount val="5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</c:numCache>
            </c:numRef>
          </c:cat>
          <c:val>
            <c:numRef>
              <c:f>[1]data!$H$39:$H$97</c:f>
              <c:numCache>
                <c:formatCode>General</c:formatCode>
                <c:ptCount val="59"/>
                <c:pt idx="0">
                  <c:v>8</c:v>
                </c:pt>
                <c:pt idx="1">
                  <c:v>7</c:v>
                </c:pt>
                <c:pt idx="2">
                  <c:v>4</c:v>
                </c:pt>
                <c:pt idx="3">
                  <c:v>2</c:v>
                </c:pt>
                <c:pt idx="4">
                  <c:v>7</c:v>
                </c:pt>
                <c:pt idx="5">
                  <c:v>3</c:v>
                </c:pt>
                <c:pt idx="6">
                  <c:v>2</c:v>
                </c:pt>
                <c:pt idx="7">
                  <c:v>7</c:v>
                </c:pt>
                <c:pt idx="8">
                  <c:v>8</c:v>
                </c:pt>
                <c:pt idx="9">
                  <c:v>10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3</c:v>
                </c:pt>
                <c:pt idx="14">
                  <c:v>3</c:v>
                </c:pt>
                <c:pt idx="15">
                  <c:v>6</c:v>
                </c:pt>
                <c:pt idx="16">
                  <c:v>3</c:v>
                </c:pt>
                <c:pt idx="17">
                  <c:v>6</c:v>
                </c:pt>
                <c:pt idx="18">
                  <c:v>3</c:v>
                </c:pt>
                <c:pt idx="19">
                  <c:v>4</c:v>
                </c:pt>
                <c:pt idx="20">
                  <c:v>2</c:v>
                </c:pt>
                <c:pt idx="21">
                  <c:v>4</c:v>
                </c:pt>
                <c:pt idx="22">
                  <c:v>1</c:v>
                </c:pt>
                <c:pt idx="23">
                  <c:v>3</c:v>
                </c:pt>
                <c:pt idx="24">
                  <c:v>5</c:v>
                </c:pt>
                <c:pt idx="25">
                  <c:v>12</c:v>
                </c:pt>
                <c:pt idx="26">
                  <c:v>2</c:v>
                </c:pt>
                <c:pt idx="27">
                  <c:v>8</c:v>
                </c:pt>
                <c:pt idx="28">
                  <c:v>2</c:v>
                </c:pt>
                <c:pt idx="29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0BC-4B50-8FB1-CCF625DB14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0327024"/>
        <c:axId val="1"/>
      </c:lineChart>
      <c:catAx>
        <c:axId val="590327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9032702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121928333917073"/>
          <c:y val="0.92237658648833276"/>
          <c:w val="0.69357547769461281"/>
          <c:h val="6.1644075312503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SIMPLIFIED PROCESS BEHAVIOUR CHART</a:t>
            </a:r>
          </a:p>
        </c:rich>
      </c:tx>
      <c:layout>
        <c:manualLayout>
          <c:xMode val="edge"/>
          <c:yMode val="edge"/>
          <c:x val="0.19895837470392336"/>
          <c:y val="2.02019666081968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291666666666666E-2"/>
          <c:y val="0.17003367003367004"/>
          <c:w val="0.90729166666666672"/>
          <c:h val="0.66498316498316501"/>
        </c:manualLayout>
      </c:layout>
      <c:lineChart>
        <c:grouping val="standard"/>
        <c:varyColors val="0"/>
        <c:ser>
          <c:idx val="0"/>
          <c:order val="0"/>
          <c:tx>
            <c:v>data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circle"/>
            <c:size val="10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'appendix 5'!$A$38:$A$97</c:f>
              <c:numCache>
                <c:formatCode>0_)</c:formatCode>
                <c:ptCount val="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</c:numCache>
            </c:numRef>
          </c:cat>
          <c:val>
            <c:numRef>
              <c:f>'appendix 5'!$B$38:$B$97</c:f>
              <c:numCache>
                <c:formatCode>0.0_)</c:formatCode>
                <c:ptCount val="60"/>
                <c:pt idx="0">
                  <c:v>19</c:v>
                </c:pt>
                <c:pt idx="1">
                  <c:v>27</c:v>
                </c:pt>
                <c:pt idx="2">
                  <c:v>20</c:v>
                </c:pt>
                <c:pt idx="3">
                  <c:v>16</c:v>
                </c:pt>
                <c:pt idx="4">
                  <c:v>18</c:v>
                </c:pt>
                <c:pt idx="5">
                  <c:v>25</c:v>
                </c:pt>
                <c:pt idx="6">
                  <c:v>22</c:v>
                </c:pt>
                <c:pt idx="7">
                  <c:v>24</c:v>
                </c:pt>
                <c:pt idx="8">
                  <c:v>17</c:v>
                </c:pt>
                <c:pt idx="9">
                  <c:v>25</c:v>
                </c:pt>
                <c:pt idx="10">
                  <c:v>15</c:v>
                </c:pt>
                <c:pt idx="11">
                  <c:v>17</c:v>
                </c:pt>
                <c:pt idx="12">
                  <c:v>20</c:v>
                </c:pt>
                <c:pt idx="13">
                  <c:v>22</c:v>
                </c:pt>
                <c:pt idx="14">
                  <c:v>19</c:v>
                </c:pt>
                <c:pt idx="15">
                  <c:v>16</c:v>
                </c:pt>
                <c:pt idx="16">
                  <c:v>22</c:v>
                </c:pt>
                <c:pt idx="17">
                  <c:v>19</c:v>
                </c:pt>
                <c:pt idx="18">
                  <c:v>25</c:v>
                </c:pt>
                <c:pt idx="19">
                  <c:v>22</c:v>
                </c:pt>
                <c:pt idx="20">
                  <c:v>18</c:v>
                </c:pt>
                <c:pt idx="21">
                  <c:v>20</c:v>
                </c:pt>
                <c:pt idx="22">
                  <c:v>16</c:v>
                </c:pt>
                <c:pt idx="23">
                  <c:v>17</c:v>
                </c:pt>
                <c:pt idx="24">
                  <c:v>20</c:v>
                </c:pt>
                <c:pt idx="25">
                  <c:v>15</c:v>
                </c:pt>
                <c:pt idx="26">
                  <c:v>27</c:v>
                </c:pt>
                <c:pt idx="27">
                  <c:v>25</c:v>
                </c:pt>
                <c:pt idx="28">
                  <c:v>17</c:v>
                </c:pt>
                <c:pt idx="29">
                  <c:v>19</c:v>
                </c:pt>
                <c:pt idx="30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E5-4176-9BFB-4898AD3CD432}"/>
            </c:ext>
          </c:extLst>
        </c:ser>
        <c:ser>
          <c:idx val="1"/>
          <c:order val="1"/>
          <c:tx>
            <c:v>average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none"/>
          </c:marker>
          <c:cat>
            <c:numRef>
              <c:f>'appendix 5'!$A$38:$A$97</c:f>
              <c:numCache>
                <c:formatCode>0_)</c:formatCode>
                <c:ptCount val="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</c:numCache>
            </c:numRef>
          </c:cat>
          <c:val>
            <c:numRef>
              <c:f>'appendix 5'!$C$38:$C$97</c:f>
              <c:numCache>
                <c:formatCode>0.0_)</c:formatCode>
                <c:ptCount val="60"/>
                <c:pt idx="0">
                  <c:v>20.04</c:v>
                </c:pt>
                <c:pt idx="1">
                  <c:v>20.04</c:v>
                </c:pt>
                <c:pt idx="2">
                  <c:v>20.04</c:v>
                </c:pt>
                <c:pt idx="3">
                  <c:v>20.04</c:v>
                </c:pt>
                <c:pt idx="4">
                  <c:v>20.04</c:v>
                </c:pt>
                <c:pt idx="5">
                  <c:v>20.04</c:v>
                </c:pt>
                <c:pt idx="6">
                  <c:v>20.04</c:v>
                </c:pt>
                <c:pt idx="7">
                  <c:v>20.04</c:v>
                </c:pt>
                <c:pt idx="8">
                  <c:v>20.04</c:v>
                </c:pt>
                <c:pt idx="9">
                  <c:v>20.04</c:v>
                </c:pt>
                <c:pt idx="10">
                  <c:v>20.04</c:v>
                </c:pt>
                <c:pt idx="11">
                  <c:v>20.04</c:v>
                </c:pt>
                <c:pt idx="12">
                  <c:v>20.04</c:v>
                </c:pt>
                <c:pt idx="13">
                  <c:v>20.04</c:v>
                </c:pt>
                <c:pt idx="14">
                  <c:v>20.04</c:v>
                </c:pt>
                <c:pt idx="15">
                  <c:v>20.04</c:v>
                </c:pt>
                <c:pt idx="16">
                  <c:v>20.04</c:v>
                </c:pt>
                <c:pt idx="17">
                  <c:v>20.04</c:v>
                </c:pt>
                <c:pt idx="18">
                  <c:v>20.04</c:v>
                </c:pt>
                <c:pt idx="19">
                  <c:v>20.04</c:v>
                </c:pt>
                <c:pt idx="20">
                  <c:v>20.04</c:v>
                </c:pt>
                <c:pt idx="21">
                  <c:v>20.04</c:v>
                </c:pt>
                <c:pt idx="22">
                  <c:v>20.04</c:v>
                </c:pt>
                <c:pt idx="23">
                  <c:v>20.04</c:v>
                </c:pt>
                <c:pt idx="24">
                  <c:v>20.04</c:v>
                </c:pt>
                <c:pt idx="25">
                  <c:v>20.04</c:v>
                </c:pt>
                <c:pt idx="26">
                  <c:v>20.04</c:v>
                </c:pt>
                <c:pt idx="27">
                  <c:v>20.04</c:v>
                </c:pt>
                <c:pt idx="28">
                  <c:v>20.04</c:v>
                </c:pt>
                <c:pt idx="29">
                  <c:v>20.04</c:v>
                </c:pt>
                <c:pt idx="30">
                  <c:v>20.04</c:v>
                </c:pt>
                <c:pt idx="31">
                  <c:v>20.04</c:v>
                </c:pt>
                <c:pt idx="32">
                  <c:v>20.04</c:v>
                </c:pt>
                <c:pt idx="33">
                  <c:v>20.04</c:v>
                </c:pt>
                <c:pt idx="34">
                  <c:v>20.04</c:v>
                </c:pt>
                <c:pt idx="35">
                  <c:v>20.04</c:v>
                </c:pt>
                <c:pt idx="36">
                  <c:v>20.04</c:v>
                </c:pt>
                <c:pt idx="37">
                  <c:v>20.04</c:v>
                </c:pt>
                <c:pt idx="38">
                  <c:v>20.04</c:v>
                </c:pt>
                <c:pt idx="39">
                  <c:v>20.04</c:v>
                </c:pt>
                <c:pt idx="40">
                  <c:v>20.04</c:v>
                </c:pt>
                <c:pt idx="41">
                  <c:v>20.04</c:v>
                </c:pt>
                <c:pt idx="42">
                  <c:v>20.04</c:v>
                </c:pt>
                <c:pt idx="43">
                  <c:v>20.04</c:v>
                </c:pt>
                <c:pt idx="44">
                  <c:v>20.04</c:v>
                </c:pt>
                <c:pt idx="45">
                  <c:v>20.04</c:v>
                </c:pt>
                <c:pt idx="46">
                  <c:v>20.04</c:v>
                </c:pt>
                <c:pt idx="47">
                  <c:v>20.04</c:v>
                </c:pt>
                <c:pt idx="48">
                  <c:v>20.04</c:v>
                </c:pt>
                <c:pt idx="49">
                  <c:v>20.04</c:v>
                </c:pt>
                <c:pt idx="50">
                  <c:v>20.04</c:v>
                </c:pt>
                <c:pt idx="51">
                  <c:v>20.04</c:v>
                </c:pt>
                <c:pt idx="52">
                  <c:v>20.04</c:v>
                </c:pt>
                <c:pt idx="53">
                  <c:v>20.04</c:v>
                </c:pt>
                <c:pt idx="54">
                  <c:v>20.04</c:v>
                </c:pt>
                <c:pt idx="55">
                  <c:v>20.04</c:v>
                </c:pt>
                <c:pt idx="56">
                  <c:v>20.04</c:v>
                </c:pt>
                <c:pt idx="57">
                  <c:v>20.04</c:v>
                </c:pt>
                <c:pt idx="58">
                  <c:v>20.04</c:v>
                </c:pt>
                <c:pt idx="59">
                  <c:v>20.04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E5-4176-9BFB-4898AD3CD432}"/>
            </c:ext>
          </c:extLst>
        </c:ser>
        <c:ser>
          <c:idx val="2"/>
          <c:order val="2"/>
          <c:tx>
            <c:v>lower limit</c:v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dash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'appendix 5'!$A$38:$A$97</c:f>
              <c:numCache>
                <c:formatCode>0_)</c:formatCode>
                <c:ptCount val="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</c:numCache>
            </c:numRef>
          </c:cat>
          <c:val>
            <c:numRef>
              <c:f>'appendix 5'!$D$38:$D$97</c:f>
              <c:numCache>
                <c:formatCode>0.0_)</c:formatCode>
                <c:ptCount val="60"/>
                <c:pt idx="0">
                  <c:v>8.6241666666666639</c:v>
                </c:pt>
                <c:pt idx="1">
                  <c:v>8.6241666666666639</c:v>
                </c:pt>
                <c:pt idx="2">
                  <c:v>8.6241666666666639</c:v>
                </c:pt>
                <c:pt idx="3">
                  <c:v>8.6241666666666639</c:v>
                </c:pt>
                <c:pt idx="4">
                  <c:v>8.6241666666666639</c:v>
                </c:pt>
                <c:pt idx="5">
                  <c:v>8.6241666666666639</c:v>
                </c:pt>
                <c:pt idx="6">
                  <c:v>8.6241666666666639</c:v>
                </c:pt>
                <c:pt idx="7">
                  <c:v>8.6241666666666639</c:v>
                </c:pt>
                <c:pt idx="8">
                  <c:v>8.6241666666666639</c:v>
                </c:pt>
                <c:pt idx="9">
                  <c:v>8.6241666666666639</c:v>
                </c:pt>
                <c:pt idx="10">
                  <c:v>8.6241666666666639</c:v>
                </c:pt>
                <c:pt idx="11">
                  <c:v>8.6241666666666639</c:v>
                </c:pt>
                <c:pt idx="12">
                  <c:v>8.6241666666666639</c:v>
                </c:pt>
                <c:pt idx="13">
                  <c:v>8.6241666666666639</c:v>
                </c:pt>
                <c:pt idx="14">
                  <c:v>8.6241666666666639</c:v>
                </c:pt>
                <c:pt idx="15">
                  <c:v>8.6241666666666639</c:v>
                </c:pt>
                <c:pt idx="16">
                  <c:v>8.6241666666666639</c:v>
                </c:pt>
                <c:pt idx="17">
                  <c:v>8.6241666666666639</c:v>
                </c:pt>
                <c:pt idx="18">
                  <c:v>8.6241666666666639</c:v>
                </c:pt>
                <c:pt idx="19">
                  <c:v>8.6241666666666639</c:v>
                </c:pt>
                <c:pt idx="20">
                  <c:v>8.6241666666666639</c:v>
                </c:pt>
                <c:pt idx="21">
                  <c:v>8.6241666666666639</c:v>
                </c:pt>
                <c:pt idx="22">
                  <c:v>8.6241666666666639</c:v>
                </c:pt>
                <c:pt idx="23">
                  <c:v>8.6241666666666639</c:v>
                </c:pt>
                <c:pt idx="24">
                  <c:v>8.6241666666666639</c:v>
                </c:pt>
                <c:pt idx="25">
                  <c:v>8.6241666666666639</c:v>
                </c:pt>
                <c:pt idx="26">
                  <c:v>8.6241666666666639</c:v>
                </c:pt>
                <c:pt idx="27">
                  <c:v>8.6241666666666639</c:v>
                </c:pt>
                <c:pt idx="28">
                  <c:v>8.6241666666666639</c:v>
                </c:pt>
                <c:pt idx="29">
                  <c:v>8.6241666666666639</c:v>
                </c:pt>
                <c:pt idx="30">
                  <c:v>8.6241666666666639</c:v>
                </c:pt>
                <c:pt idx="31">
                  <c:v>8.6241666666666639</c:v>
                </c:pt>
                <c:pt idx="32">
                  <c:v>8.6241666666666639</c:v>
                </c:pt>
                <c:pt idx="33">
                  <c:v>8.6241666666666639</c:v>
                </c:pt>
                <c:pt idx="34">
                  <c:v>8.6241666666666639</c:v>
                </c:pt>
                <c:pt idx="35">
                  <c:v>8.6241666666666639</c:v>
                </c:pt>
                <c:pt idx="36">
                  <c:v>8.6241666666666639</c:v>
                </c:pt>
                <c:pt idx="37">
                  <c:v>8.6241666666666639</c:v>
                </c:pt>
                <c:pt idx="38">
                  <c:v>8.6241666666666639</c:v>
                </c:pt>
                <c:pt idx="39">
                  <c:v>8.6241666666666639</c:v>
                </c:pt>
                <c:pt idx="40">
                  <c:v>8.6241666666666639</c:v>
                </c:pt>
                <c:pt idx="41">
                  <c:v>8.6241666666666639</c:v>
                </c:pt>
                <c:pt idx="42">
                  <c:v>8.6241666666666639</c:v>
                </c:pt>
                <c:pt idx="43">
                  <c:v>8.6241666666666639</c:v>
                </c:pt>
                <c:pt idx="44">
                  <c:v>8.6241666666666639</c:v>
                </c:pt>
                <c:pt idx="45">
                  <c:v>8.6241666666666639</c:v>
                </c:pt>
                <c:pt idx="46">
                  <c:v>8.6241666666666639</c:v>
                </c:pt>
                <c:pt idx="47">
                  <c:v>8.6241666666666639</c:v>
                </c:pt>
                <c:pt idx="48">
                  <c:v>8.6241666666666639</c:v>
                </c:pt>
                <c:pt idx="49">
                  <c:v>8.6241666666666639</c:v>
                </c:pt>
                <c:pt idx="50">
                  <c:v>8.6241666666666639</c:v>
                </c:pt>
                <c:pt idx="51">
                  <c:v>8.6241666666666639</c:v>
                </c:pt>
                <c:pt idx="52">
                  <c:v>8.6241666666666639</c:v>
                </c:pt>
                <c:pt idx="53">
                  <c:v>8.6241666666666639</c:v>
                </c:pt>
                <c:pt idx="54">
                  <c:v>8.6241666666666639</c:v>
                </c:pt>
                <c:pt idx="55">
                  <c:v>8.6241666666666639</c:v>
                </c:pt>
                <c:pt idx="56">
                  <c:v>8.6241666666666639</c:v>
                </c:pt>
                <c:pt idx="57">
                  <c:v>8.6241666666666639</c:v>
                </c:pt>
                <c:pt idx="58">
                  <c:v>8.6241666666666639</c:v>
                </c:pt>
                <c:pt idx="59">
                  <c:v>8.6241666666666639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E5-4176-9BFB-4898AD3CD432}"/>
            </c:ext>
          </c:extLst>
        </c:ser>
        <c:ser>
          <c:idx val="3"/>
          <c:order val="3"/>
          <c:tx>
            <c:v>upper limit</c:v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dash"/>
            <c:size val="9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'appendix 5'!$A$38:$A$97</c:f>
              <c:numCache>
                <c:formatCode>0_)</c:formatCode>
                <c:ptCount val="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</c:numCache>
            </c:numRef>
          </c:cat>
          <c:val>
            <c:numRef>
              <c:f>'appendix 5'!$E$38:$E$97</c:f>
              <c:numCache>
                <c:formatCode>0.0_)</c:formatCode>
                <c:ptCount val="60"/>
                <c:pt idx="0">
                  <c:v>31.455833333333334</c:v>
                </c:pt>
                <c:pt idx="1">
                  <c:v>31.455833333333334</c:v>
                </c:pt>
                <c:pt idx="2">
                  <c:v>31.455833333333334</c:v>
                </c:pt>
                <c:pt idx="3">
                  <c:v>31.455833333333334</c:v>
                </c:pt>
                <c:pt idx="4">
                  <c:v>31.455833333333334</c:v>
                </c:pt>
                <c:pt idx="5">
                  <c:v>31.455833333333334</c:v>
                </c:pt>
                <c:pt idx="6">
                  <c:v>31.455833333333334</c:v>
                </c:pt>
                <c:pt idx="7">
                  <c:v>31.455833333333334</c:v>
                </c:pt>
                <c:pt idx="8">
                  <c:v>31.455833333333334</c:v>
                </c:pt>
                <c:pt idx="9">
                  <c:v>31.455833333333334</c:v>
                </c:pt>
                <c:pt idx="10">
                  <c:v>31.455833333333334</c:v>
                </c:pt>
                <c:pt idx="11">
                  <c:v>31.455833333333334</c:v>
                </c:pt>
                <c:pt idx="12">
                  <c:v>31.455833333333334</c:v>
                </c:pt>
                <c:pt idx="13">
                  <c:v>31.455833333333334</c:v>
                </c:pt>
                <c:pt idx="14">
                  <c:v>31.455833333333334</c:v>
                </c:pt>
                <c:pt idx="15">
                  <c:v>31.455833333333334</c:v>
                </c:pt>
                <c:pt idx="16">
                  <c:v>31.455833333333334</c:v>
                </c:pt>
                <c:pt idx="17">
                  <c:v>31.455833333333334</c:v>
                </c:pt>
                <c:pt idx="18">
                  <c:v>31.455833333333334</c:v>
                </c:pt>
                <c:pt idx="19">
                  <c:v>31.455833333333334</c:v>
                </c:pt>
                <c:pt idx="20">
                  <c:v>31.455833333333334</c:v>
                </c:pt>
                <c:pt idx="21">
                  <c:v>31.455833333333334</c:v>
                </c:pt>
                <c:pt idx="22">
                  <c:v>31.455833333333334</c:v>
                </c:pt>
                <c:pt idx="23">
                  <c:v>31.455833333333334</c:v>
                </c:pt>
                <c:pt idx="24">
                  <c:v>31.455833333333334</c:v>
                </c:pt>
                <c:pt idx="25">
                  <c:v>31.455833333333334</c:v>
                </c:pt>
                <c:pt idx="26">
                  <c:v>31.455833333333334</c:v>
                </c:pt>
                <c:pt idx="27">
                  <c:v>31.455833333333334</c:v>
                </c:pt>
                <c:pt idx="28">
                  <c:v>31.455833333333334</c:v>
                </c:pt>
                <c:pt idx="29">
                  <c:v>31.455833333333334</c:v>
                </c:pt>
                <c:pt idx="30">
                  <c:v>31.455833333333334</c:v>
                </c:pt>
                <c:pt idx="31">
                  <c:v>31.455833333333334</c:v>
                </c:pt>
                <c:pt idx="32">
                  <c:v>31.455833333333334</c:v>
                </c:pt>
                <c:pt idx="33">
                  <c:v>31.455833333333334</c:v>
                </c:pt>
                <c:pt idx="34">
                  <c:v>31.455833333333334</c:v>
                </c:pt>
                <c:pt idx="35">
                  <c:v>31.455833333333334</c:v>
                </c:pt>
                <c:pt idx="36">
                  <c:v>31.455833333333334</c:v>
                </c:pt>
                <c:pt idx="37">
                  <c:v>31.455833333333334</c:v>
                </c:pt>
                <c:pt idx="38">
                  <c:v>31.455833333333334</c:v>
                </c:pt>
                <c:pt idx="39">
                  <c:v>31.455833333333334</c:v>
                </c:pt>
                <c:pt idx="40">
                  <c:v>31.455833333333334</c:v>
                </c:pt>
                <c:pt idx="41">
                  <c:v>31.455833333333334</c:v>
                </c:pt>
                <c:pt idx="42">
                  <c:v>31.455833333333334</c:v>
                </c:pt>
                <c:pt idx="43">
                  <c:v>31.455833333333334</c:v>
                </c:pt>
                <c:pt idx="44">
                  <c:v>31.455833333333334</c:v>
                </c:pt>
                <c:pt idx="45">
                  <c:v>31.455833333333334</c:v>
                </c:pt>
                <c:pt idx="46">
                  <c:v>31.455833333333334</c:v>
                </c:pt>
                <c:pt idx="47">
                  <c:v>31.455833333333334</c:v>
                </c:pt>
                <c:pt idx="48">
                  <c:v>31.455833333333334</c:v>
                </c:pt>
                <c:pt idx="49">
                  <c:v>31.455833333333334</c:v>
                </c:pt>
                <c:pt idx="50">
                  <c:v>31.455833333333334</c:v>
                </c:pt>
                <c:pt idx="51">
                  <c:v>31.455833333333334</c:v>
                </c:pt>
                <c:pt idx="52">
                  <c:v>31.455833333333334</c:v>
                </c:pt>
                <c:pt idx="53">
                  <c:v>31.455833333333334</c:v>
                </c:pt>
                <c:pt idx="54">
                  <c:v>31.455833333333334</c:v>
                </c:pt>
                <c:pt idx="55">
                  <c:v>31.455833333333334</c:v>
                </c:pt>
                <c:pt idx="56">
                  <c:v>31.455833333333334</c:v>
                </c:pt>
                <c:pt idx="57">
                  <c:v>31.455833333333334</c:v>
                </c:pt>
                <c:pt idx="58">
                  <c:v>31.455833333333334</c:v>
                </c:pt>
                <c:pt idx="59">
                  <c:v>31.455833333333334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E5-4176-9BFB-4898AD3CD432}"/>
            </c:ext>
          </c:extLst>
        </c:ser>
        <c:ser>
          <c:idx val="4"/>
          <c:order val="4"/>
          <c:tx>
            <c:v>- 3* sigma</c:v>
          </c:tx>
          <c:spPr>
            <a:ln w="12700">
              <a:solidFill>
                <a:srgbClr val="800080"/>
              </a:solidFill>
              <a:prstDash val="sysDash"/>
            </a:ln>
          </c:spPr>
          <c:marker>
            <c:symbol val="none"/>
          </c:marker>
          <c:cat>
            <c:numRef>
              <c:f>'appendix 5'!$A$38:$A$97</c:f>
              <c:numCache>
                <c:formatCode>0_)</c:formatCode>
                <c:ptCount val="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</c:numCache>
            </c:numRef>
          </c:cat>
          <c:val>
            <c:numRef>
              <c:f>'appendix 5'!$J$38:$J$97</c:f>
              <c:numCache>
                <c:formatCode>0.0_)</c:formatCode>
                <c:ptCount val="60"/>
                <c:pt idx="0">
                  <c:v>10.23665363255995</c:v>
                </c:pt>
                <c:pt idx="1">
                  <c:v>10.23665363255995</c:v>
                </c:pt>
                <c:pt idx="2">
                  <c:v>10.23665363255995</c:v>
                </c:pt>
                <c:pt idx="3">
                  <c:v>10.23665363255995</c:v>
                </c:pt>
                <c:pt idx="4">
                  <c:v>10.23665363255995</c:v>
                </c:pt>
                <c:pt idx="5">
                  <c:v>10.23665363255995</c:v>
                </c:pt>
                <c:pt idx="6">
                  <c:v>10.23665363255995</c:v>
                </c:pt>
                <c:pt idx="7">
                  <c:v>10.23665363255995</c:v>
                </c:pt>
                <c:pt idx="8">
                  <c:v>10.23665363255995</c:v>
                </c:pt>
                <c:pt idx="9">
                  <c:v>10.23665363255995</c:v>
                </c:pt>
                <c:pt idx="10">
                  <c:v>10.23665363255995</c:v>
                </c:pt>
                <c:pt idx="11">
                  <c:v>10.23665363255995</c:v>
                </c:pt>
                <c:pt idx="12">
                  <c:v>10.23665363255995</c:v>
                </c:pt>
                <c:pt idx="13">
                  <c:v>10.23665363255995</c:v>
                </c:pt>
                <c:pt idx="14">
                  <c:v>10.23665363255995</c:v>
                </c:pt>
                <c:pt idx="15">
                  <c:v>10.23665363255995</c:v>
                </c:pt>
                <c:pt idx="16">
                  <c:v>10.23665363255995</c:v>
                </c:pt>
                <c:pt idx="17">
                  <c:v>10.23665363255995</c:v>
                </c:pt>
                <c:pt idx="18">
                  <c:v>10.23665363255995</c:v>
                </c:pt>
                <c:pt idx="19">
                  <c:v>10.23665363255995</c:v>
                </c:pt>
                <c:pt idx="20">
                  <c:v>10.23665363255995</c:v>
                </c:pt>
                <c:pt idx="21">
                  <c:v>10.23665363255995</c:v>
                </c:pt>
                <c:pt idx="22">
                  <c:v>10.23665363255995</c:v>
                </c:pt>
                <c:pt idx="23">
                  <c:v>10.23665363255995</c:v>
                </c:pt>
                <c:pt idx="24">
                  <c:v>10.23665363255995</c:v>
                </c:pt>
                <c:pt idx="25">
                  <c:v>10.23665363255995</c:v>
                </c:pt>
                <c:pt idx="26">
                  <c:v>10.23665363255995</c:v>
                </c:pt>
                <c:pt idx="27">
                  <c:v>10.23665363255995</c:v>
                </c:pt>
                <c:pt idx="28">
                  <c:v>10.23665363255995</c:v>
                </c:pt>
                <c:pt idx="29">
                  <c:v>10.23665363255995</c:v>
                </c:pt>
                <c:pt idx="30">
                  <c:v>10.23665363255995</c:v>
                </c:pt>
                <c:pt idx="31">
                  <c:v>10.23665363255995</c:v>
                </c:pt>
                <c:pt idx="32">
                  <c:v>10.23665363255995</c:v>
                </c:pt>
                <c:pt idx="33">
                  <c:v>10.23665363255995</c:v>
                </c:pt>
                <c:pt idx="34">
                  <c:v>10.23665363255995</c:v>
                </c:pt>
                <c:pt idx="35">
                  <c:v>10.23665363255995</c:v>
                </c:pt>
                <c:pt idx="36">
                  <c:v>10.23665363255995</c:v>
                </c:pt>
                <c:pt idx="37">
                  <c:v>10.23665363255995</c:v>
                </c:pt>
                <c:pt idx="38">
                  <c:v>10.23665363255995</c:v>
                </c:pt>
                <c:pt idx="39">
                  <c:v>10.23665363255995</c:v>
                </c:pt>
                <c:pt idx="40">
                  <c:v>10.23665363255995</c:v>
                </c:pt>
                <c:pt idx="41">
                  <c:v>10.23665363255995</c:v>
                </c:pt>
                <c:pt idx="42">
                  <c:v>10.23665363255995</c:v>
                </c:pt>
                <c:pt idx="43">
                  <c:v>10.23665363255995</c:v>
                </c:pt>
                <c:pt idx="44">
                  <c:v>10.23665363255995</c:v>
                </c:pt>
                <c:pt idx="45">
                  <c:v>10.23665363255995</c:v>
                </c:pt>
                <c:pt idx="46">
                  <c:v>10.23665363255995</c:v>
                </c:pt>
                <c:pt idx="47">
                  <c:v>10.23665363255995</c:v>
                </c:pt>
                <c:pt idx="48">
                  <c:v>10.23665363255995</c:v>
                </c:pt>
                <c:pt idx="49">
                  <c:v>10.23665363255995</c:v>
                </c:pt>
                <c:pt idx="50">
                  <c:v>10.23665363255995</c:v>
                </c:pt>
                <c:pt idx="51">
                  <c:v>10.23665363255995</c:v>
                </c:pt>
                <c:pt idx="52">
                  <c:v>10.23665363255995</c:v>
                </c:pt>
                <c:pt idx="53">
                  <c:v>10.23665363255995</c:v>
                </c:pt>
                <c:pt idx="54">
                  <c:v>10.23665363255995</c:v>
                </c:pt>
                <c:pt idx="55">
                  <c:v>10.23665363255995</c:v>
                </c:pt>
                <c:pt idx="56">
                  <c:v>10.23665363255995</c:v>
                </c:pt>
                <c:pt idx="57">
                  <c:v>10.23665363255995</c:v>
                </c:pt>
                <c:pt idx="58">
                  <c:v>10.23665363255995</c:v>
                </c:pt>
                <c:pt idx="59">
                  <c:v>10.23665363255995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E5-4176-9BFB-4898AD3CD432}"/>
            </c:ext>
          </c:extLst>
        </c:ser>
        <c:ser>
          <c:idx val="5"/>
          <c:order val="5"/>
          <c:tx>
            <c:v>+3* sigma</c:v>
          </c:tx>
          <c:spPr>
            <a:ln w="12700">
              <a:solidFill>
                <a:srgbClr val="800000"/>
              </a:solidFill>
              <a:prstDash val="sysDash"/>
            </a:ln>
          </c:spPr>
          <c:marker>
            <c:symbol val="none"/>
          </c:marker>
          <c:cat>
            <c:numRef>
              <c:f>'appendix 5'!$A$38:$A$97</c:f>
              <c:numCache>
                <c:formatCode>0_)</c:formatCode>
                <c:ptCount val="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</c:numCache>
            </c:numRef>
          </c:cat>
          <c:val>
            <c:numRef>
              <c:f>'appendix 5'!$K$38:$K$97</c:f>
              <c:numCache>
                <c:formatCode>0.0_)</c:formatCode>
                <c:ptCount val="60"/>
                <c:pt idx="0">
                  <c:v>29.843346367440049</c:v>
                </c:pt>
                <c:pt idx="1">
                  <c:v>29.843346367440049</c:v>
                </c:pt>
                <c:pt idx="2">
                  <c:v>29.843346367440049</c:v>
                </c:pt>
                <c:pt idx="3">
                  <c:v>29.843346367440049</c:v>
                </c:pt>
                <c:pt idx="4">
                  <c:v>29.843346367440049</c:v>
                </c:pt>
                <c:pt idx="5">
                  <c:v>29.843346367440049</c:v>
                </c:pt>
                <c:pt idx="6">
                  <c:v>29.843346367440049</c:v>
                </c:pt>
                <c:pt idx="7">
                  <c:v>29.843346367440049</c:v>
                </c:pt>
                <c:pt idx="8">
                  <c:v>29.843346367440049</c:v>
                </c:pt>
                <c:pt idx="9">
                  <c:v>29.843346367440049</c:v>
                </c:pt>
                <c:pt idx="10">
                  <c:v>29.843346367440049</c:v>
                </c:pt>
                <c:pt idx="11">
                  <c:v>29.843346367440049</c:v>
                </c:pt>
                <c:pt idx="12">
                  <c:v>29.843346367440049</c:v>
                </c:pt>
                <c:pt idx="13">
                  <c:v>29.843346367440049</c:v>
                </c:pt>
                <c:pt idx="14">
                  <c:v>29.843346367440049</c:v>
                </c:pt>
                <c:pt idx="15">
                  <c:v>29.843346367440049</c:v>
                </c:pt>
                <c:pt idx="16">
                  <c:v>29.843346367440049</c:v>
                </c:pt>
                <c:pt idx="17">
                  <c:v>29.843346367440049</c:v>
                </c:pt>
                <c:pt idx="18">
                  <c:v>29.843346367440049</c:v>
                </c:pt>
                <c:pt idx="19">
                  <c:v>29.843346367440049</c:v>
                </c:pt>
                <c:pt idx="20">
                  <c:v>29.843346367440049</c:v>
                </c:pt>
                <c:pt idx="21">
                  <c:v>29.843346367440049</c:v>
                </c:pt>
                <c:pt idx="22">
                  <c:v>29.843346367440049</c:v>
                </c:pt>
                <c:pt idx="23">
                  <c:v>29.843346367440049</c:v>
                </c:pt>
                <c:pt idx="24">
                  <c:v>29.843346367440049</c:v>
                </c:pt>
                <c:pt idx="25">
                  <c:v>29.843346367440049</c:v>
                </c:pt>
                <c:pt idx="26">
                  <c:v>29.843346367440049</c:v>
                </c:pt>
                <c:pt idx="27">
                  <c:v>29.843346367440049</c:v>
                </c:pt>
                <c:pt idx="28">
                  <c:v>29.843346367440049</c:v>
                </c:pt>
                <c:pt idx="29">
                  <c:v>29.843346367440049</c:v>
                </c:pt>
                <c:pt idx="30">
                  <c:v>29.843346367440049</c:v>
                </c:pt>
                <c:pt idx="31">
                  <c:v>29.843346367440049</c:v>
                </c:pt>
                <c:pt idx="32">
                  <c:v>29.843346367440049</c:v>
                </c:pt>
                <c:pt idx="33">
                  <c:v>29.843346367440049</c:v>
                </c:pt>
                <c:pt idx="34">
                  <c:v>29.843346367440049</c:v>
                </c:pt>
                <c:pt idx="35">
                  <c:v>29.843346367440049</c:v>
                </c:pt>
                <c:pt idx="36">
                  <c:v>29.843346367440049</c:v>
                </c:pt>
                <c:pt idx="37">
                  <c:v>29.843346367440049</c:v>
                </c:pt>
                <c:pt idx="38">
                  <c:v>29.843346367440049</c:v>
                </c:pt>
                <c:pt idx="39">
                  <c:v>29.843346367440049</c:v>
                </c:pt>
                <c:pt idx="40">
                  <c:v>29.843346367440049</c:v>
                </c:pt>
                <c:pt idx="41">
                  <c:v>29.843346367440049</c:v>
                </c:pt>
                <c:pt idx="42">
                  <c:v>29.843346367440049</c:v>
                </c:pt>
                <c:pt idx="43">
                  <c:v>29.843346367440049</c:v>
                </c:pt>
                <c:pt idx="44">
                  <c:v>29.843346367440049</c:v>
                </c:pt>
                <c:pt idx="45">
                  <c:v>29.843346367440049</c:v>
                </c:pt>
                <c:pt idx="46">
                  <c:v>29.843346367440049</c:v>
                </c:pt>
                <c:pt idx="47">
                  <c:v>29.843346367440049</c:v>
                </c:pt>
                <c:pt idx="48">
                  <c:v>29.843346367440049</c:v>
                </c:pt>
                <c:pt idx="49">
                  <c:v>29.843346367440049</c:v>
                </c:pt>
                <c:pt idx="50">
                  <c:v>29.843346367440049</c:v>
                </c:pt>
                <c:pt idx="51">
                  <c:v>29.843346367440049</c:v>
                </c:pt>
                <c:pt idx="52">
                  <c:v>29.843346367440049</c:v>
                </c:pt>
                <c:pt idx="53">
                  <c:v>29.843346367440049</c:v>
                </c:pt>
                <c:pt idx="54">
                  <c:v>29.843346367440049</c:v>
                </c:pt>
                <c:pt idx="55">
                  <c:v>29.843346367440049</c:v>
                </c:pt>
                <c:pt idx="56">
                  <c:v>29.843346367440049</c:v>
                </c:pt>
                <c:pt idx="57">
                  <c:v>29.843346367440049</c:v>
                </c:pt>
                <c:pt idx="58">
                  <c:v>29.843346367440049</c:v>
                </c:pt>
                <c:pt idx="59">
                  <c:v>29.843346367440049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E5-4176-9BFB-4898AD3CD4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321264"/>
        <c:axId val="1"/>
      </c:lineChart>
      <c:catAx>
        <c:axId val="590321264"/>
        <c:scaling>
          <c:orientation val="minMax"/>
        </c:scaling>
        <c:delete val="0"/>
        <c:axPos val="b"/>
        <c:numFmt formatCode="0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9032126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770837402011195"/>
          <c:y val="0.95454548670174855"/>
          <c:w val="0.63541670427629393"/>
          <c:h val="4.040411007601074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4"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15</xdr:row>
      <xdr:rowOff>200025</xdr:rowOff>
    </xdr:from>
    <xdr:to>
      <xdr:col>7</xdr:col>
      <xdr:colOff>9525</xdr:colOff>
      <xdr:row>17</xdr:row>
      <xdr:rowOff>0</xdr:rowOff>
    </xdr:to>
    <xdr:sp macro="" textlink="">
      <xdr:nvSpPr>
        <xdr:cNvPr id="1058" name="Line 1">
          <a:extLst>
            <a:ext uri="{FF2B5EF4-FFF2-40B4-BE49-F238E27FC236}">
              <a16:creationId xmlns:a16="http://schemas.microsoft.com/office/drawing/2014/main" id="{5D791835-0262-4149-A005-62062DDD89DC}"/>
            </a:ext>
          </a:extLst>
        </xdr:cNvPr>
        <xdr:cNvSpPr>
          <a:spLocks noChangeShapeType="1"/>
        </xdr:cNvSpPr>
      </xdr:nvSpPr>
      <xdr:spPr bwMode="auto">
        <a:xfrm flipH="1">
          <a:off x="4133850" y="4800600"/>
          <a:ext cx="9525" cy="352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219075</xdr:rowOff>
    </xdr:to>
    <xdr:sp macro="" textlink="">
      <xdr:nvSpPr>
        <xdr:cNvPr id="1059" name="Line 2">
          <a:extLst>
            <a:ext uri="{FF2B5EF4-FFF2-40B4-BE49-F238E27FC236}">
              <a16:creationId xmlns:a16="http://schemas.microsoft.com/office/drawing/2014/main" id="{8D9AF03F-7BF6-41CE-A88B-FB9F1030C903}"/>
            </a:ext>
          </a:extLst>
        </xdr:cNvPr>
        <xdr:cNvSpPr>
          <a:spLocks noChangeShapeType="1"/>
        </xdr:cNvSpPr>
      </xdr:nvSpPr>
      <xdr:spPr bwMode="auto">
        <a:xfrm flipV="1">
          <a:off x="4133850" y="3219450"/>
          <a:ext cx="0" cy="219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1027" name="Text 9">
          <a:extLst>
            <a:ext uri="{FF2B5EF4-FFF2-40B4-BE49-F238E27FC236}">
              <a16:creationId xmlns:a16="http://schemas.microsoft.com/office/drawing/2014/main" id="{118FB92C-59A8-4E33-A6F3-23290B2E6740}"/>
            </a:ext>
          </a:extLst>
        </xdr:cNvPr>
        <xdr:cNvSpPr txBox="1">
          <a:spLocks noChangeArrowheads="1"/>
        </xdr:cNvSpPr>
      </xdr:nvSpPr>
      <xdr:spPr bwMode="auto">
        <a:xfrm>
          <a:off x="3905250" y="1762125"/>
          <a:ext cx="228600" cy="1457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27432" tIns="22860" rIns="27432" bIns="22860" anchor="ctr" upright="1"/>
        <a:lstStyle/>
        <a:p>
          <a:pPr algn="ctr" rtl="0">
            <a:defRPr sz="1000"/>
          </a:pPr>
          <a:r>
            <a:rPr lang="de-DE" sz="1000" b="1" i="0" u="none" strike="noStrike" baseline="0">
              <a:solidFill>
                <a:srgbClr val="008000"/>
              </a:solidFill>
              <a:latin typeface="Arial"/>
              <a:cs typeface="Arial"/>
            </a:rPr>
            <a:t>ENVIRONMENTAL</a:t>
          </a:r>
        </a:p>
      </xdr:txBody>
    </xdr:sp>
    <xdr:clientData/>
  </xdr:twoCellAnchor>
  <xdr:twoCellAnchor>
    <xdr:from>
      <xdr:col>7</xdr:col>
      <xdr:colOff>0</xdr:colOff>
      <xdr:row>6</xdr:row>
      <xdr:rowOff>0</xdr:rowOff>
    </xdr:from>
    <xdr:to>
      <xdr:col>8</xdr:col>
      <xdr:colOff>0</xdr:colOff>
      <xdr:row>10</xdr:row>
      <xdr:rowOff>0</xdr:rowOff>
    </xdr:to>
    <xdr:sp macro="" textlink="">
      <xdr:nvSpPr>
        <xdr:cNvPr id="1028" name="Text 10">
          <a:extLst>
            <a:ext uri="{FF2B5EF4-FFF2-40B4-BE49-F238E27FC236}">
              <a16:creationId xmlns:a16="http://schemas.microsoft.com/office/drawing/2014/main" id="{93FF762D-3F57-4FE3-956B-8EEA0F68C2D8}"/>
            </a:ext>
          </a:extLst>
        </xdr:cNvPr>
        <xdr:cNvSpPr txBox="1">
          <a:spLocks noChangeArrowheads="1"/>
        </xdr:cNvSpPr>
      </xdr:nvSpPr>
      <xdr:spPr bwMode="auto">
        <a:xfrm>
          <a:off x="4133850" y="1762125"/>
          <a:ext cx="228600" cy="1457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27432" tIns="22860" rIns="27432" bIns="22860" anchor="ctr" upright="1"/>
        <a:lstStyle/>
        <a:p>
          <a:pPr algn="ctr" rtl="0">
            <a:defRPr sz="1000"/>
          </a:pPr>
          <a:r>
            <a:rPr lang="de-DE" sz="1000" b="1" i="0" u="none" strike="noStrike" baseline="0">
              <a:solidFill>
                <a:srgbClr val="008000"/>
              </a:solidFill>
              <a:latin typeface="Arial"/>
              <a:cs typeface="Arial"/>
            </a:rPr>
            <a:t>INFLUENCES</a:t>
          </a:r>
        </a:p>
      </xdr:txBody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029" name="Text 11">
          <a:extLst>
            <a:ext uri="{FF2B5EF4-FFF2-40B4-BE49-F238E27FC236}">
              <a16:creationId xmlns:a16="http://schemas.microsoft.com/office/drawing/2014/main" id="{1CD62A7F-2137-447A-98DC-B5B0F2BE4738}"/>
            </a:ext>
          </a:extLst>
        </xdr:cNvPr>
        <xdr:cNvSpPr txBox="1">
          <a:spLocks noChangeArrowheads="1"/>
        </xdr:cNvSpPr>
      </xdr:nvSpPr>
      <xdr:spPr bwMode="auto">
        <a:xfrm>
          <a:off x="3905250" y="3219450"/>
          <a:ext cx="228600" cy="1933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27432" tIns="22860" rIns="27432" bIns="22860" anchor="ctr" upright="1"/>
        <a:lstStyle/>
        <a:p>
          <a:pPr algn="ctr" rtl="0">
            <a:defRPr sz="1000"/>
          </a:pPr>
          <a:r>
            <a:rPr lang="de-DE" sz="1000" b="1" i="0" u="none" strike="noStrike" baseline="0">
              <a:solidFill>
                <a:srgbClr val="008000"/>
              </a:solidFill>
              <a:latin typeface="Arial"/>
              <a:cs typeface="Arial"/>
            </a:rPr>
            <a:t>TECHNICAL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1030" name="Text 12">
          <a:extLst>
            <a:ext uri="{FF2B5EF4-FFF2-40B4-BE49-F238E27FC236}">
              <a16:creationId xmlns:a16="http://schemas.microsoft.com/office/drawing/2014/main" id="{2BB4F5AD-A89E-41DB-B946-74202301DC0D}"/>
            </a:ext>
          </a:extLst>
        </xdr:cNvPr>
        <xdr:cNvSpPr txBox="1">
          <a:spLocks noChangeArrowheads="1"/>
        </xdr:cNvSpPr>
      </xdr:nvSpPr>
      <xdr:spPr bwMode="auto">
        <a:xfrm>
          <a:off x="4133850" y="3219450"/>
          <a:ext cx="228600" cy="1933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27432" tIns="22860" rIns="27432" bIns="22860" anchor="ctr" upright="1"/>
        <a:lstStyle/>
        <a:p>
          <a:pPr algn="ctr" rtl="0">
            <a:defRPr sz="1000"/>
          </a:pPr>
          <a:r>
            <a:rPr lang="de-DE" sz="1000" b="1" i="0" u="none" strike="noStrike" baseline="0">
              <a:solidFill>
                <a:srgbClr val="008000"/>
              </a:solidFill>
              <a:latin typeface="Arial"/>
              <a:cs typeface="Arial"/>
            </a:rPr>
            <a:t>INFLUENCES</a:t>
          </a:r>
        </a:p>
      </xdr:txBody>
    </xdr:sp>
    <xdr:clientData/>
  </xdr:twoCellAnchor>
  <xdr:twoCellAnchor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064" name="Line 7">
          <a:extLst>
            <a:ext uri="{FF2B5EF4-FFF2-40B4-BE49-F238E27FC236}">
              <a16:creationId xmlns:a16="http://schemas.microsoft.com/office/drawing/2014/main" id="{1BE3B355-E810-49D4-B9C2-33CA1F8CDB68}"/>
            </a:ext>
          </a:extLst>
        </xdr:cNvPr>
        <xdr:cNvSpPr>
          <a:spLocks noChangeShapeType="1"/>
        </xdr:cNvSpPr>
      </xdr:nvSpPr>
      <xdr:spPr bwMode="auto">
        <a:xfrm>
          <a:off x="4133850" y="4876800"/>
          <a:ext cx="0" cy="276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1065" name="Line 8">
          <a:extLst>
            <a:ext uri="{FF2B5EF4-FFF2-40B4-BE49-F238E27FC236}">
              <a16:creationId xmlns:a16="http://schemas.microsoft.com/office/drawing/2014/main" id="{D0ABD045-F040-4413-9C7E-3CD91605B61D}"/>
            </a:ext>
          </a:extLst>
        </xdr:cNvPr>
        <xdr:cNvSpPr>
          <a:spLocks noChangeShapeType="1"/>
        </xdr:cNvSpPr>
      </xdr:nvSpPr>
      <xdr:spPr bwMode="auto">
        <a:xfrm flipV="1">
          <a:off x="4133850" y="3219450"/>
          <a:ext cx="0" cy="276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1066" name="Line 9">
          <a:extLst>
            <a:ext uri="{FF2B5EF4-FFF2-40B4-BE49-F238E27FC236}">
              <a16:creationId xmlns:a16="http://schemas.microsoft.com/office/drawing/2014/main" id="{7A1EBE5F-62D8-43C9-9940-AA81444F4818}"/>
            </a:ext>
          </a:extLst>
        </xdr:cNvPr>
        <xdr:cNvSpPr>
          <a:spLocks noChangeShapeType="1"/>
        </xdr:cNvSpPr>
      </xdr:nvSpPr>
      <xdr:spPr bwMode="auto">
        <a:xfrm>
          <a:off x="4133850" y="3219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1067" name="Line 10">
          <a:extLst>
            <a:ext uri="{FF2B5EF4-FFF2-40B4-BE49-F238E27FC236}">
              <a16:creationId xmlns:a16="http://schemas.microsoft.com/office/drawing/2014/main" id="{C3573283-4D00-4ABE-97DE-1470C0E69948}"/>
            </a:ext>
          </a:extLst>
        </xdr:cNvPr>
        <xdr:cNvSpPr>
          <a:spLocks noChangeShapeType="1"/>
        </xdr:cNvSpPr>
      </xdr:nvSpPr>
      <xdr:spPr bwMode="auto">
        <a:xfrm flipV="1">
          <a:off x="4133850" y="1762125"/>
          <a:ext cx="0" cy="628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31</xdr:row>
      <xdr:rowOff>0</xdr:rowOff>
    </xdr:to>
    <xdr:sp macro="" textlink="">
      <xdr:nvSpPr>
        <xdr:cNvPr id="1068" name="Line 11">
          <a:extLst>
            <a:ext uri="{FF2B5EF4-FFF2-40B4-BE49-F238E27FC236}">
              <a16:creationId xmlns:a16="http://schemas.microsoft.com/office/drawing/2014/main" id="{67F063F9-6DB0-4240-B6E8-9546B9EED5C9}"/>
            </a:ext>
          </a:extLst>
        </xdr:cNvPr>
        <xdr:cNvSpPr>
          <a:spLocks noChangeShapeType="1"/>
        </xdr:cNvSpPr>
      </xdr:nvSpPr>
      <xdr:spPr bwMode="auto">
        <a:xfrm>
          <a:off x="3905250" y="952500"/>
          <a:ext cx="0" cy="8067675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219075</xdr:colOff>
      <xdr:row>6</xdr:row>
      <xdr:rowOff>0</xdr:rowOff>
    </xdr:from>
    <xdr:to>
      <xdr:col>8</xdr:col>
      <xdr:colOff>352425</xdr:colOff>
      <xdr:row>6</xdr:row>
      <xdr:rowOff>0</xdr:rowOff>
    </xdr:to>
    <xdr:sp macro="" textlink="">
      <xdr:nvSpPr>
        <xdr:cNvPr id="1069" name="Line 12">
          <a:extLst>
            <a:ext uri="{FF2B5EF4-FFF2-40B4-BE49-F238E27FC236}">
              <a16:creationId xmlns:a16="http://schemas.microsoft.com/office/drawing/2014/main" id="{51F7ABD4-135D-46EC-A31C-09AB9440128D}"/>
            </a:ext>
          </a:extLst>
        </xdr:cNvPr>
        <xdr:cNvSpPr>
          <a:spLocks noChangeShapeType="1"/>
        </xdr:cNvSpPr>
      </xdr:nvSpPr>
      <xdr:spPr bwMode="auto">
        <a:xfrm flipH="1">
          <a:off x="4352925" y="1762125"/>
          <a:ext cx="361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200025</xdr:colOff>
      <xdr:row>4</xdr:row>
      <xdr:rowOff>28575</xdr:rowOff>
    </xdr:from>
    <xdr:to>
      <xdr:col>8</xdr:col>
      <xdr:colOff>400050</xdr:colOff>
      <xdr:row>4</xdr:row>
      <xdr:rowOff>133350</xdr:rowOff>
    </xdr:to>
    <xdr:sp macro="" textlink="">
      <xdr:nvSpPr>
        <xdr:cNvPr id="1070" name="Line 13">
          <a:extLst>
            <a:ext uri="{FF2B5EF4-FFF2-40B4-BE49-F238E27FC236}">
              <a16:creationId xmlns:a16="http://schemas.microsoft.com/office/drawing/2014/main" id="{6CB25D4F-AB30-4820-8E40-9E53EA313192}"/>
            </a:ext>
          </a:extLst>
        </xdr:cNvPr>
        <xdr:cNvSpPr>
          <a:spLocks noChangeShapeType="1"/>
        </xdr:cNvSpPr>
      </xdr:nvSpPr>
      <xdr:spPr bwMode="auto">
        <a:xfrm flipH="1">
          <a:off x="4333875" y="1257300"/>
          <a:ext cx="428625" cy="104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16</xdr:row>
      <xdr:rowOff>257175</xdr:rowOff>
    </xdr:from>
    <xdr:to>
      <xdr:col>8</xdr:col>
      <xdr:colOff>409575</xdr:colOff>
      <xdr:row>16</xdr:row>
      <xdr:rowOff>257175</xdr:rowOff>
    </xdr:to>
    <xdr:sp macro="" textlink="">
      <xdr:nvSpPr>
        <xdr:cNvPr id="1071" name="Line 17">
          <a:extLst>
            <a:ext uri="{FF2B5EF4-FFF2-40B4-BE49-F238E27FC236}">
              <a16:creationId xmlns:a16="http://schemas.microsoft.com/office/drawing/2014/main" id="{DD90AB5C-3F85-425A-819D-93971CD68461}"/>
            </a:ext>
          </a:extLst>
        </xdr:cNvPr>
        <xdr:cNvSpPr>
          <a:spLocks noChangeShapeType="1"/>
        </xdr:cNvSpPr>
      </xdr:nvSpPr>
      <xdr:spPr bwMode="auto">
        <a:xfrm flipH="1">
          <a:off x="4410075" y="5133975"/>
          <a:ext cx="361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590550</xdr:colOff>
      <xdr:row>4</xdr:row>
      <xdr:rowOff>142875</xdr:rowOff>
    </xdr:from>
    <xdr:to>
      <xdr:col>8</xdr:col>
      <xdr:colOff>19050</xdr:colOff>
      <xdr:row>4</xdr:row>
      <xdr:rowOff>142875</xdr:rowOff>
    </xdr:to>
    <xdr:sp macro="" textlink="">
      <xdr:nvSpPr>
        <xdr:cNvPr id="1072" name="Line 18">
          <a:extLst>
            <a:ext uri="{FF2B5EF4-FFF2-40B4-BE49-F238E27FC236}">
              <a16:creationId xmlns:a16="http://schemas.microsoft.com/office/drawing/2014/main" id="{FCC3EF27-9F21-4B7B-B922-C1370FEB6A59}"/>
            </a:ext>
          </a:extLst>
        </xdr:cNvPr>
        <xdr:cNvSpPr>
          <a:spLocks noChangeShapeType="1"/>
        </xdr:cNvSpPr>
      </xdr:nvSpPr>
      <xdr:spPr bwMode="auto">
        <a:xfrm>
          <a:off x="1190625" y="1371600"/>
          <a:ext cx="3190875" cy="0"/>
        </a:xfrm>
        <a:prstGeom prst="line">
          <a:avLst/>
        </a:prstGeom>
        <a:noFill/>
        <a:ln w="76200" cmpd="tri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95250</xdr:colOff>
      <xdr:row>6</xdr:row>
      <xdr:rowOff>133350</xdr:rowOff>
    </xdr:from>
    <xdr:to>
      <xdr:col>8</xdr:col>
      <xdr:colOff>95250</xdr:colOff>
      <xdr:row>33</xdr:row>
      <xdr:rowOff>0</xdr:rowOff>
    </xdr:to>
    <xdr:sp macro="" textlink="">
      <xdr:nvSpPr>
        <xdr:cNvPr id="2062" name="Line 2">
          <a:extLst>
            <a:ext uri="{FF2B5EF4-FFF2-40B4-BE49-F238E27FC236}">
              <a16:creationId xmlns:a16="http://schemas.microsoft.com/office/drawing/2014/main" id="{1B41C857-D488-49DE-BEE3-C60CCFAA80DC}"/>
            </a:ext>
          </a:extLst>
        </xdr:cNvPr>
        <xdr:cNvSpPr>
          <a:spLocks noChangeShapeType="1"/>
        </xdr:cNvSpPr>
      </xdr:nvSpPr>
      <xdr:spPr bwMode="auto">
        <a:xfrm>
          <a:off x="2324100" y="1390650"/>
          <a:ext cx="0" cy="4552950"/>
        </a:xfrm>
        <a:prstGeom prst="line">
          <a:avLst/>
        </a:prstGeom>
        <a:noFill/>
        <a:ln w="127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28575</xdr:colOff>
      <xdr:row>6</xdr:row>
      <xdr:rowOff>123825</xdr:rowOff>
    </xdr:from>
    <xdr:to>
      <xdr:col>9</xdr:col>
      <xdr:colOff>28575</xdr:colOff>
      <xdr:row>32</xdr:row>
      <xdr:rowOff>180975</xdr:rowOff>
    </xdr:to>
    <xdr:sp macro="" textlink="">
      <xdr:nvSpPr>
        <xdr:cNvPr id="2063" name="Line 3">
          <a:extLst>
            <a:ext uri="{FF2B5EF4-FFF2-40B4-BE49-F238E27FC236}">
              <a16:creationId xmlns:a16="http://schemas.microsoft.com/office/drawing/2014/main" id="{59B9B4BF-D55A-4556-B1F3-785F84B58EF3}"/>
            </a:ext>
          </a:extLst>
        </xdr:cNvPr>
        <xdr:cNvSpPr>
          <a:spLocks noChangeShapeType="1"/>
        </xdr:cNvSpPr>
      </xdr:nvSpPr>
      <xdr:spPr bwMode="auto">
        <a:xfrm>
          <a:off x="2438400" y="1381125"/>
          <a:ext cx="0" cy="4552950"/>
        </a:xfrm>
        <a:prstGeom prst="line">
          <a:avLst/>
        </a:prstGeom>
        <a:noFill/>
        <a:ln w="127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0</xdr:colOff>
      <xdr:row>6</xdr:row>
      <xdr:rowOff>133350</xdr:rowOff>
    </xdr:from>
    <xdr:to>
      <xdr:col>42</xdr:col>
      <xdr:colOff>0</xdr:colOff>
      <xdr:row>33</xdr:row>
      <xdr:rowOff>0</xdr:rowOff>
    </xdr:to>
    <xdr:sp macro="" textlink="">
      <xdr:nvSpPr>
        <xdr:cNvPr id="2064" name="Line 4">
          <a:extLst>
            <a:ext uri="{FF2B5EF4-FFF2-40B4-BE49-F238E27FC236}">
              <a16:creationId xmlns:a16="http://schemas.microsoft.com/office/drawing/2014/main" id="{73E85CCA-1F08-4931-90FB-11153B335BAF}"/>
            </a:ext>
          </a:extLst>
        </xdr:cNvPr>
        <xdr:cNvSpPr>
          <a:spLocks noChangeShapeType="1"/>
        </xdr:cNvSpPr>
      </xdr:nvSpPr>
      <xdr:spPr bwMode="auto">
        <a:xfrm>
          <a:off x="8391525" y="1390650"/>
          <a:ext cx="0" cy="4552950"/>
        </a:xfrm>
        <a:prstGeom prst="line">
          <a:avLst/>
        </a:prstGeom>
        <a:noFill/>
        <a:ln w="127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133350</xdr:rowOff>
    </xdr:from>
    <xdr:to>
      <xdr:col>41</xdr:col>
      <xdr:colOff>0</xdr:colOff>
      <xdr:row>33</xdr:row>
      <xdr:rowOff>0</xdr:rowOff>
    </xdr:to>
    <xdr:sp macro="" textlink="">
      <xdr:nvSpPr>
        <xdr:cNvPr id="2065" name="Line 5">
          <a:extLst>
            <a:ext uri="{FF2B5EF4-FFF2-40B4-BE49-F238E27FC236}">
              <a16:creationId xmlns:a16="http://schemas.microsoft.com/office/drawing/2014/main" id="{7EE4B82B-2578-413F-B2C9-4C7F3C4B2AA0}"/>
            </a:ext>
          </a:extLst>
        </xdr:cNvPr>
        <xdr:cNvSpPr>
          <a:spLocks noChangeShapeType="1"/>
        </xdr:cNvSpPr>
      </xdr:nvSpPr>
      <xdr:spPr bwMode="auto">
        <a:xfrm>
          <a:off x="8181975" y="1390650"/>
          <a:ext cx="0" cy="4552950"/>
        </a:xfrm>
        <a:prstGeom prst="line">
          <a:avLst/>
        </a:prstGeom>
        <a:noFill/>
        <a:ln w="127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114300</xdr:colOff>
      <xdr:row>6</xdr:row>
      <xdr:rowOff>133350</xdr:rowOff>
    </xdr:from>
    <xdr:to>
      <xdr:col>26</xdr:col>
      <xdr:colOff>114300</xdr:colOff>
      <xdr:row>33</xdr:row>
      <xdr:rowOff>0</xdr:rowOff>
    </xdr:to>
    <xdr:sp macro="" textlink="">
      <xdr:nvSpPr>
        <xdr:cNvPr id="2066" name="Line 6">
          <a:extLst>
            <a:ext uri="{FF2B5EF4-FFF2-40B4-BE49-F238E27FC236}">
              <a16:creationId xmlns:a16="http://schemas.microsoft.com/office/drawing/2014/main" id="{23DD0D7F-9F54-483E-B2DC-F59A56007AB0}"/>
            </a:ext>
          </a:extLst>
        </xdr:cNvPr>
        <xdr:cNvSpPr>
          <a:spLocks noChangeShapeType="1"/>
        </xdr:cNvSpPr>
      </xdr:nvSpPr>
      <xdr:spPr bwMode="auto">
        <a:xfrm>
          <a:off x="5619750" y="1390650"/>
          <a:ext cx="0" cy="4552950"/>
        </a:xfrm>
        <a:prstGeom prst="line">
          <a:avLst/>
        </a:prstGeom>
        <a:noFill/>
        <a:ln w="127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133350</xdr:rowOff>
    </xdr:from>
    <xdr:to>
      <xdr:col>26</xdr:col>
      <xdr:colOff>0</xdr:colOff>
      <xdr:row>33</xdr:row>
      <xdr:rowOff>0</xdr:rowOff>
    </xdr:to>
    <xdr:sp macro="" textlink="">
      <xdr:nvSpPr>
        <xdr:cNvPr id="2067" name="Line 7">
          <a:extLst>
            <a:ext uri="{FF2B5EF4-FFF2-40B4-BE49-F238E27FC236}">
              <a16:creationId xmlns:a16="http://schemas.microsoft.com/office/drawing/2014/main" id="{669F72F6-C6F3-4C7B-8DC6-9C8208BD18BB}"/>
            </a:ext>
          </a:extLst>
        </xdr:cNvPr>
        <xdr:cNvSpPr>
          <a:spLocks noChangeShapeType="1"/>
        </xdr:cNvSpPr>
      </xdr:nvSpPr>
      <xdr:spPr bwMode="auto">
        <a:xfrm>
          <a:off x="5505450" y="1390650"/>
          <a:ext cx="0" cy="4552950"/>
        </a:xfrm>
        <a:prstGeom prst="line">
          <a:avLst/>
        </a:prstGeom>
        <a:noFill/>
        <a:ln w="127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47625</xdr:rowOff>
    </xdr:from>
    <xdr:to>
      <xdr:col>6</xdr:col>
      <xdr:colOff>800100</xdr:colOff>
      <xdr:row>28</xdr:row>
      <xdr:rowOff>114300</xdr:rowOff>
    </xdr:to>
    <xdr:graphicFrame macro="">
      <xdr:nvGraphicFramePr>
        <xdr:cNvPr id="5125" name="Diagramm 1">
          <a:extLst>
            <a:ext uri="{FF2B5EF4-FFF2-40B4-BE49-F238E27FC236}">
              <a16:creationId xmlns:a16="http://schemas.microsoft.com/office/drawing/2014/main" id="{3B3C94B5-A58A-4875-B43D-6B5CBBD0C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29</xdr:row>
      <xdr:rowOff>47625</xdr:rowOff>
    </xdr:from>
    <xdr:to>
      <xdr:col>6</xdr:col>
      <xdr:colOff>809625</xdr:colOff>
      <xdr:row>56</xdr:row>
      <xdr:rowOff>104775</xdr:rowOff>
    </xdr:to>
    <xdr:graphicFrame macro="">
      <xdr:nvGraphicFramePr>
        <xdr:cNvPr id="5126" name="Diagramm 2">
          <a:extLst>
            <a:ext uri="{FF2B5EF4-FFF2-40B4-BE49-F238E27FC236}">
              <a16:creationId xmlns:a16="http://schemas.microsoft.com/office/drawing/2014/main" id="{26D83FBA-938F-470A-907E-8F4C5F740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32651" cy="5640421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6F52199-40C3-4EFF-A6ED-8CF1E9BC35D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PL%20EDS\TechBook\ProcessCharts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XmR"/>
      <sheetName val="ProcessChart"/>
    </sheetNames>
    <sheetDataSet>
      <sheetData sheetId="0">
        <row r="38">
          <cell r="A38">
            <v>1</v>
          </cell>
          <cell r="B38">
            <v>19</v>
          </cell>
          <cell r="C38">
            <v>20.04</v>
          </cell>
          <cell r="D38">
            <v>8.6241666666666639</v>
          </cell>
          <cell r="E38">
            <v>31.455833333333334</v>
          </cell>
          <cell r="J38">
            <v>10.236653632559966</v>
          </cell>
          <cell r="K38">
            <v>29.843346367440034</v>
          </cell>
        </row>
        <row r="39">
          <cell r="A39">
            <v>2</v>
          </cell>
          <cell r="B39">
            <v>27</v>
          </cell>
          <cell r="C39">
            <v>20.04</v>
          </cell>
          <cell r="D39">
            <v>8.6241666666666639</v>
          </cell>
          <cell r="E39">
            <v>31.455833333333334</v>
          </cell>
          <cell r="F39">
            <v>14.033750000000001</v>
          </cell>
          <cell r="G39">
            <v>4.291666666666667</v>
          </cell>
          <cell r="H39">
            <v>8</v>
          </cell>
          <cell r="J39">
            <v>10.236653632559966</v>
          </cell>
          <cell r="K39">
            <v>29.843346367440034</v>
          </cell>
        </row>
        <row r="40">
          <cell r="A40">
            <v>3</v>
          </cell>
          <cell r="B40">
            <v>20</v>
          </cell>
          <cell r="C40">
            <v>20.04</v>
          </cell>
          <cell r="D40">
            <v>8.6241666666666639</v>
          </cell>
          <cell r="E40">
            <v>31.455833333333334</v>
          </cell>
          <cell r="F40">
            <v>14.033750000000001</v>
          </cell>
          <cell r="G40">
            <v>4.291666666666667</v>
          </cell>
          <cell r="H40">
            <v>7</v>
          </cell>
          <cell r="J40">
            <v>10.236653632559966</v>
          </cell>
          <cell r="K40">
            <v>29.843346367440034</v>
          </cell>
        </row>
        <row r="41">
          <cell r="A41">
            <v>4</v>
          </cell>
          <cell r="B41">
            <v>16</v>
          </cell>
          <cell r="C41">
            <v>20.04</v>
          </cell>
          <cell r="D41">
            <v>8.6241666666666639</v>
          </cell>
          <cell r="E41">
            <v>31.455833333333334</v>
          </cell>
          <cell r="F41">
            <v>14.033750000000001</v>
          </cell>
          <cell r="G41">
            <v>4.291666666666667</v>
          </cell>
          <cell r="H41">
            <v>4</v>
          </cell>
          <cell r="J41">
            <v>10.236653632559966</v>
          </cell>
          <cell r="K41">
            <v>29.843346367440034</v>
          </cell>
        </row>
        <row r="42">
          <cell r="A42">
            <v>5</v>
          </cell>
          <cell r="B42">
            <v>18</v>
          </cell>
          <cell r="C42">
            <v>20.04</v>
          </cell>
          <cell r="D42">
            <v>8.6241666666666639</v>
          </cell>
          <cell r="E42">
            <v>31.455833333333334</v>
          </cell>
          <cell r="F42">
            <v>14.033750000000001</v>
          </cell>
          <cell r="G42">
            <v>4.291666666666667</v>
          </cell>
          <cell r="H42">
            <v>2</v>
          </cell>
          <cell r="J42">
            <v>10.236653632559966</v>
          </cell>
          <cell r="K42">
            <v>29.843346367440034</v>
          </cell>
        </row>
        <row r="43">
          <cell r="A43">
            <v>6</v>
          </cell>
          <cell r="B43">
            <v>25</v>
          </cell>
          <cell r="C43">
            <v>20.04</v>
          </cell>
          <cell r="D43">
            <v>8.6241666666666639</v>
          </cell>
          <cell r="E43">
            <v>31.455833333333334</v>
          </cell>
          <cell r="F43">
            <v>14.033750000000001</v>
          </cell>
          <cell r="G43">
            <v>4.291666666666667</v>
          </cell>
          <cell r="H43">
            <v>7</v>
          </cell>
          <cell r="J43">
            <v>10.236653632559966</v>
          </cell>
          <cell r="K43">
            <v>29.843346367440034</v>
          </cell>
        </row>
        <row r="44">
          <cell r="A44">
            <v>7</v>
          </cell>
          <cell r="B44">
            <v>22</v>
          </cell>
          <cell r="C44">
            <v>20.04</v>
          </cell>
          <cell r="D44">
            <v>8.6241666666666639</v>
          </cell>
          <cell r="E44">
            <v>31.455833333333334</v>
          </cell>
          <cell r="F44">
            <v>14.033750000000001</v>
          </cell>
          <cell r="G44">
            <v>4.291666666666667</v>
          </cell>
          <cell r="H44">
            <v>3</v>
          </cell>
          <cell r="J44">
            <v>10.236653632559966</v>
          </cell>
          <cell r="K44">
            <v>29.843346367440034</v>
          </cell>
        </row>
        <row r="45">
          <cell r="A45">
            <v>8</v>
          </cell>
          <cell r="B45">
            <v>24</v>
          </cell>
          <cell r="C45">
            <v>20.04</v>
          </cell>
          <cell r="D45">
            <v>8.6241666666666639</v>
          </cell>
          <cell r="E45">
            <v>31.455833333333334</v>
          </cell>
          <cell r="F45">
            <v>14.033750000000001</v>
          </cell>
          <cell r="G45">
            <v>4.291666666666667</v>
          </cell>
          <cell r="H45">
            <v>2</v>
          </cell>
          <cell r="J45">
            <v>10.236653632559966</v>
          </cell>
          <cell r="K45">
            <v>29.843346367440034</v>
          </cell>
        </row>
        <row r="46">
          <cell r="A46">
            <v>9</v>
          </cell>
          <cell r="B46">
            <v>17</v>
          </cell>
          <cell r="C46">
            <v>20.04</v>
          </cell>
          <cell r="D46">
            <v>8.6241666666666639</v>
          </cell>
          <cell r="E46">
            <v>31.455833333333334</v>
          </cell>
          <cell r="F46">
            <v>14.033750000000001</v>
          </cell>
          <cell r="G46">
            <v>4.291666666666667</v>
          </cell>
          <cell r="H46">
            <v>7</v>
          </cell>
          <cell r="J46">
            <v>10.236653632559966</v>
          </cell>
          <cell r="K46">
            <v>29.843346367440034</v>
          </cell>
        </row>
        <row r="47">
          <cell r="A47">
            <v>10</v>
          </cell>
          <cell r="B47">
            <v>25</v>
          </cell>
          <cell r="C47">
            <v>20.04</v>
          </cell>
          <cell r="D47">
            <v>8.6241666666666639</v>
          </cell>
          <cell r="E47">
            <v>31.455833333333334</v>
          </cell>
          <cell r="F47">
            <v>14.033750000000001</v>
          </cell>
          <cell r="G47">
            <v>4.291666666666667</v>
          </cell>
          <cell r="H47">
            <v>8</v>
          </cell>
          <cell r="J47">
            <v>10.236653632559966</v>
          </cell>
          <cell r="K47">
            <v>29.843346367440034</v>
          </cell>
        </row>
        <row r="48">
          <cell r="A48">
            <v>11</v>
          </cell>
          <cell r="B48">
            <v>15</v>
          </cell>
          <cell r="C48">
            <v>20.04</v>
          </cell>
          <cell r="D48">
            <v>8.6241666666666639</v>
          </cell>
          <cell r="E48">
            <v>31.455833333333334</v>
          </cell>
          <cell r="F48">
            <v>14.033750000000001</v>
          </cell>
          <cell r="G48">
            <v>4.291666666666667</v>
          </cell>
          <cell r="H48">
            <v>10</v>
          </cell>
          <cell r="J48">
            <v>10.236653632559966</v>
          </cell>
          <cell r="K48">
            <v>29.843346367440034</v>
          </cell>
        </row>
        <row r="49">
          <cell r="A49">
            <v>12</v>
          </cell>
          <cell r="B49">
            <v>17</v>
          </cell>
          <cell r="C49">
            <v>20.04</v>
          </cell>
          <cell r="D49">
            <v>8.6241666666666639</v>
          </cell>
          <cell r="E49">
            <v>31.455833333333334</v>
          </cell>
          <cell r="F49">
            <v>14.033750000000001</v>
          </cell>
          <cell r="G49">
            <v>4.291666666666667</v>
          </cell>
          <cell r="H49">
            <v>2</v>
          </cell>
          <cell r="J49">
            <v>10.236653632559966</v>
          </cell>
          <cell r="K49">
            <v>29.843346367440034</v>
          </cell>
        </row>
        <row r="50">
          <cell r="A50">
            <v>13</v>
          </cell>
          <cell r="B50">
            <v>20</v>
          </cell>
          <cell r="C50">
            <v>20.04</v>
          </cell>
          <cell r="D50">
            <v>8.6241666666666639</v>
          </cell>
          <cell r="E50">
            <v>31.455833333333334</v>
          </cell>
          <cell r="F50">
            <v>14.033750000000001</v>
          </cell>
          <cell r="G50">
            <v>4.291666666666667</v>
          </cell>
          <cell r="H50">
            <v>3</v>
          </cell>
          <cell r="J50">
            <v>10.236653632559966</v>
          </cell>
          <cell r="K50">
            <v>29.843346367440034</v>
          </cell>
        </row>
        <row r="51">
          <cell r="A51">
            <v>14</v>
          </cell>
          <cell r="B51">
            <v>22</v>
          </cell>
          <cell r="C51">
            <v>20.04</v>
          </cell>
          <cell r="D51">
            <v>8.6241666666666639</v>
          </cell>
          <cell r="E51">
            <v>31.455833333333334</v>
          </cell>
          <cell r="F51">
            <v>14.033750000000001</v>
          </cell>
          <cell r="G51">
            <v>4.291666666666667</v>
          </cell>
          <cell r="H51">
            <v>2</v>
          </cell>
          <cell r="J51">
            <v>10.236653632559966</v>
          </cell>
          <cell r="K51">
            <v>29.843346367440034</v>
          </cell>
        </row>
        <row r="52">
          <cell r="A52">
            <v>15</v>
          </cell>
          <cell r="B52">
            <v>19</v>
          </cell>
          <cell r="C52">
            <v>20.04</v>
          </cell>
          <cell r="D52">
            <v>8.6241666666666639</v>
          </cell>
          <cell r="E52">
            <v>31.455833333333334</v>
          </cell>
          <cell r="F52">
            <v>14.033750000000001</v>
          </cell>
          <cell r="G52">
            <v>4.291666666666667</v>
          </cell>
          <cell r="H52">
            <v>3</v>
          </cell>
          <cell r="J52">
            <v>10.236653632559966</v>
          </cell>
          <cell r="K52">
            <v>29.843346367440034</v>
          </cell>
        </row>
        <row r="53">
          <cell r="A53">
            <v>16</v>
          </cell>
          <cell r="B53">
            <v>16</v>
          </cell>
          <cell r="C53">
            <v>20.04</v>
          </cell>
          <cell r="D53">
            <v>8.6241666666666639</v>
          </cell>
          <cell r="E53">
            <v>31.455833333333334</v>
          </cell>
          <cell r="F53">
            <v>14.033750000000001</v>
          </cell>
          <cell r="G53">
            <v>4.291666666666667</v>
          </cell>
          <cell r="H53">
            <v>3</v>
          </cell>
          <cell r="J53">
            <v>10.236653632559966</v>
          </cell>
          <cell r="K53">
            <v>29.843346367440034</v>
          </cell>
        </row>
        <row r="54">
          <cell r="A54">
            <v>17</v>
          </cell>
          <cell r="B54">
            <v>22</v>
          </cell>
          <cell r="C54">
            <v>20.04</v>
          </cell>
          <cell r="D54">
            <v>8.6241666666666639</v>
          </cell>
          <cell r="E54">
            <v>31.455833333333334</v>
          </cell>
          <cell r="F54">
            <v>14.033750000000001</v>
          </cell>
          <cell r="G54">
            <v>4.291666666666667</v>
          </cell>
          <cell r="H54">
            <v>6</v>
          </cell>
          <cell r="J54">
            <v>10.236653632559966</v>
          </cell>
          <cell r="K54">
            <v>29.843346367440034</v>
          </cell>
        </row>
        <row r="55">
          <cell r="A55">
            <v>18</v>
          </cell>
          <cell r="B55">
            <v>19</v>
          </cell>
          <cell r="C55">
            <v>20.04</v>
          </cell>
          <cell r="D55">
            <v>8.6241666666666639</v>
          </cell>
          <cell r="E55">
            <v>31.455833333333334</v>
          </cell>
          <cell r="F55">
            <v>14.033750000000001</v>
          </cell>
          <cell r="G55">
            <v>4.291666666666667</v>
          </cell>
          <cell r="H55">
            <v>3</v>
          </cell>
          <cell r="J55">
            <v>10.236653632559966</v>
          </cell>
          <cell r="K55">
            <v>29.843346367440034</v>
          </cell>
        </row>
        <row r="56">
          <cell r="A56">
            <v>19</v>
          </cell>
          <cell r="B56">
            <v>25</v>
          </cell>
          <cell r="C56">
            <v>20.04</v>
          </cell>
          <cell r="D56">
            <v>8.6241666666666639</v>
          </cell>
          <cell r="E56">
            <v>31.455833333333334</v>
          </cell>
          <cell r="F56">
            <v>14.033750000000001</v>
          </cell>
          <cell r="G56">
            <v>4.291666666666667</v>
          </cell>
          <cell r="H56">
            <v>6</v>
          </cell>
          <cell r="J56">
            <v>10.236653632559966</v>
          </cell>
          <cell r="K56">
            <v>29.843346367440034</v>
          </cell>
        </row>
        <row r="57">
          <cell r="A57">
            <v>20</v>
          </cell>
          <cell r="B57">
            <v>22</v>
          </cell>
          <cell r="C57">
            <v>20.04</v>
          </cell>
          <cell r="D57">
            <v>8.6241666666666639</v>
          </cell>
          <cell r="E57">
            <v>31.455833333333334</v>
          </cell>
          <cell r="F57">
            <v>14.033750000000001</v>
          </cell>
          <cell r="G57">
            <v>4.291666666666667</v>
          </cell>
          <cell r="H57">
            <v>3</v>
          </cell>
          <cell r="J57">
            <v>10.236653632559966</v>
          </cell>
          <cell r="K57">
            <v>29.843346367440034</v>
          </cell>
        </row>
        <row r="58">
          <cell r="A58">
            <v>21</v>
          </cell>
          <cell r="B58">
            <v>18</v>
          </cell>
          <cell r="C58">
            <v>20.04</v>
          </cell>
          <cell r="D58">
            <v>8.6241666666666639</v>
          </cell>
          <cell r="E58">
            <v>31.455833333333334</v>
          </cell>
          <cell r="F58">
            <v>14.033750000000001</v>
          </cell>
          <cell r="G58">
            <v>4.291666666666667</v>
          </cell>
          <cell r="H58">
            <v>4</v>
          </cell>
          <cell r="J58">
            <v>10.236653632559966</v>
          </cell>
          <cell r="K58">
            <v>29.843346367440034</v>
          </cell>
        </row>
        <row r="59">
          <cell r="A59">
            <v>22</v>
          </cell>
          <cell r="B59">
            <v>20</v>
          </cell>
          <cell r="C59">
            <v>20.04</v>
          </cell>
          <cell r="D59">
            <v>8.6241666666666639</v>
          </cell>
          <cell r="E59">
            <v>31.455833333333334</v>
          </cell>
          <cell r="F59">
            <v>14.033750000000001</v>
          </cell>
          <cell r="G59">
            <v>4.291666666666667</v>
          </cell>
          <cell r="H59">
            <v>2</v>
          </cell>
          <cell r="J59">
            <v>10.236653632559966</v>
          </cell>
          <cell r="K59">
            <v>29.843346367440034</v>
          </cell>
        </row>
        <row r="60">
          <cell r="A60">
            <v>23</v>
          </cell>
          <cell r="B60">
            <v>16</v>
          </cell>
          <cell r="C60">
            <v>20.04</v>
          </cell>
          <cell r="D60">
            <v>8.6241666666666639</v>
          </cell>
          <cell r="E60">
            <v>31.455833333333334</v>
          </cell>
          <cell r="F60">
            <v>14.033750000000001</v>
          </cell>
          <cell r="G60">
            <v>4.291666666666667</v>
          </cell>
          <cell r="H60">
            <v>4</v>
          </cell>
          <cell r="J60">
            <v>10.236653632559966</v>
          </cell>
          <cell r="K60">
            <v>29.843346367440034</v>
          </cell>
        </row>
        <row r="61">
          <cell r="A61">
            <v>24</v>
          </cell>
          <cell r="B61">
            <v>17</v>
          </cell>
          <cell r="C61">
            <v>20.04</v>
          </cell>
          <cell r="D61">
            <v>8.6241666666666639</v>
          </cell>
          <cell r="E61">
            <v>31.455833333333334</v>
          </cell>
          <cell r="F61">
            <v>14.033750000000001</v>
          </cell>
          <cell r="G61">
            <v>4.291666666666667</v>
          </cell>
          <cell r="H61">
            <v>1</v>
          </cell>
          <cell r="J61">
            <v>10.236653632559966</v>
          </cell>
          <cell r="K61">
            <v>29.843346367440034</v>
          </cell>
        </row>
        <row r="62">
          <cell r="A62">
            <v>25</v>
          </cell>
          <cell r="B62">
            <v>20</v>
          </cell>
          <cell r="C62">
            <v>20.04</v>
          </cell>
          <cell r="D62">
            <v>8.6241666666666639</v>
          </cell>
          <cell r="E62">
            <v>31.455833333333334</v>
          </cell>
          <cell r="F62">
            <v>14.033750000000001</v>
          </cell>
          <cell r="G62">
            <v>4.291666666666667</v>
          </cell>
          <cell r="H62">
            <v>3</v>
          </cell>
          <cell r="J62">
            <v>10.236653632559966</v>
          </cell>
          <cell r="K62">
            <v>29.843346367440034</v>
          </cell>
        </row>
        <row r="63">
          <cell r="A63">
            <v>26</v>
          </cell>
          <cell r="B63">
            <v>15</v>
          </cell>
          <cell r="C63">
            <v>20.04</v>
          </cell>
          <cell r="D63">
            <v>8.6241666666666639</v>
          </cell>
          <cell r="E63">
            <v>31.455833333333334</v>
          </cell>
          <cell r="F63">
            <v>14.033750000000001</v>
          </cell>
          <cell r="G63">
            <v>4.291666666666667</v>
          </cell>
          <cell r="H63">
            <v>5</v>
          </cell>
          <cell r="J63">
            <v>10.236653632559966</v>
          </cell>
          <cell r="K63">
            <v>29.843346367440034</v>
          </cell>
        </row>
        <row r="64">
          <cell r="A64">
            <v>27</v>
          </cell>
          <cell r="B64">
            <v>27</v>
          </cell>
          <cell r="C64">
            <v>20.04</v>
          </cell>
          <cell r="D64">
            <v>8.6241666666666639</v>
          </cell>
          <cell r="E64">
            <v>31.455833333333334</v>
          </cell>
          <cell r="F64">
            <v>14.033750000000001</v>
          </cell>
          <cell r="G64">
            <v>4.291666666666667</v>
          </cell>
          <cell r="H64">
            <v>12</v>
          </cell>
          <cell r="J64">
            <v>10.236653632559966</v>
          </cell>
          <cell r="K64">
            <v>29.843346367440034</v>
          </cell>
        </row>
        <row r="65">
          <cell r="A65">
            <v>28</v>
          </cell>
          <cell r="B65">
            <v>25</v>
          </cell>
          <cell r="C65">
            <v>20.04</v>
          </cell>
          <cell r="D65">
            <v>8.6241666666666639</v>
          </cell>
          <cell r="E65">
            <v>31.455833333333334</v>
          </cell>
          <cell r="F65">
            <v>14.033750000000001</v>
          </cell>
          <cell r="G65">
            <v>4.291666666666667</v>
          </cell>
          <cell r="H65">
            <v>2</v>
          </cell>
          <cell r="J65">
            <v>10.236653632559966</v>
          </cell>
          <cell r="K65">
            <v>29.843346367440034</v>
          </cell>
        </row>
        <row r="66">
          <cell r="A66">
            <v>29</v>
          </cell>
          <cell r="B66">
            <v>17</v>
          </cell>
          <cell r="C66">
            <v>20.04</v>
          </cell>
          <cell r="D66">
            <v>8.6241666666666639</v>
          </cell>
          <cell r="E66">
            <v>31.455833333333334</v>
          </cell>
          <cell r="F66">
            <v>14.033750000000001</v>
          </cell>
          <cell r="G66">
            <v>4.291666666666667</v>
          </cell>
          <cell r="H66">
            <v>8</v>
          </cell>
          <cell r="J66">
            <v>10.236653632559966</v>
          </cell>
          <cell r="K66">
            <v>29.843346367440034</v>
          </cell>
        </row>
        <row r="67">
          <cell r="A67">
            <v>30</v>
          </cell>
          <cell r="B67">
            <v>19</v>
          </cell>
          <cell r="C67">
            <v>20.04</v>
          </cell>
          <cell r="D67">
            <v>8.6241666666666639</v>
          </cell>
          <cell r="E67">
            <v>31.455833333333334</v>
          </cell>
          <cell r="F67">
            <v>14.033750000000001</v>
          </cell>
          <cell r="G67">
            <v>4.291666666666667</v>
          </cell>
          <cell r="H67">
            <v>2</v>
          </cell>
          <cell r="J67">
            <v>10.236653632559966</v>
          </cell>
          <cell r="K67">
            <v>29.843346367440034</v>
          </cell>
        </row>
        <row r="68">
          <cell r="A68">
            <v>31</v>
          </cell>
          <cell r="B68">
            <v>28</v>
          </cell>
          <cell r="C68">
            <v>20.04</v>
          </cell>
          <cell r="D68">
            <v>8.6241666666666639</v>
          </cell>
          <cell r="E68">
            <v>31.455833333333334</v>
          </cell>
          <cell r="F68">
            <v>14.033750000000001</v>
          </cell>
          <cell r="G68">
            <v>4.291666666666667</v>
          </cell>
          <cell r="H68">
            <v>9</v>
          </cell>
          <cell r="J68">
            <v>10.236653632559966</v>
          </cell>
          <cell r="K68">
            <v>29.843346367440034</v>
          </cell>
        </row>
        <row r="69">
          <cell r="A69">
            <v>32</v>
          </cell>
          <cell r="C69">
            <v>20.04</v>
          </cell>
          <cell r="D69">
            <v>8.6241666666666639</v>
          </cell>
          <cell r="E69">
            <v>31.455833333333334</v>
          </cell>
          <cell r="F69">
            <v>14.033750000000001</v>
          </cell>
          <cell r="G69">
            <v>4.291666666666667</v>
          </cell>
          <cell r="J69">
            <v>10.236653632559966</v>
          </cell>
          <cell r="K69">
            <v>29.843346367440034</v>
          </cell>
        </row>
        <row r="70">
          <cell r="A70">
            <v>33</v>
          </cell>
          <cell r="C70">
            <v>20.04</v>
          </cell>
          <cell r="D70">
            <v>8.6241666666666639</v>
          </cell>
          <cell r="E70">
            <v>31.455833333333334</v>
          </cell>
          <cell r="F70">
            <v>14.033750000000001</v>
          </cell>
          <cell r="G70">
            <v>4.291666666666667</v>
          </cell>
          <cell r="J70">
            <v>10.236653632559966</v>
          </cell>
          <cell r="K70">
            <v>29.843346367440034</v>
          </cell>
        </row>
        <row r="71">
          <cell r="A71">
            <v>34</v>
          </cell>
          <cell r="C71">
            <v>20.04</v>
          </cell>
          <cell r="D71">
            <v>8.6241666666666639</v>
          </cell>
          <cell r="E71">
            <v>31.455833333333334</v>
          </cell>
          <cell r="F71">
            <v>14.033750000000001</v>
          </cell>
          <cell r="G71">
            <v>4.291666666666667</v>
          </cell>
          <cell r="J71">
            <v>10.236653632559966</v>
          </cell>
          <cell r="K71">
            <v>29.843346367440034</v>
          </cell>
        </row>
        <row r="72">
          <cell r="A72">
            <v>35</v>
          </cell>
          <cell r="C72">
            <v>20.04</v>
          </cell>
          <cell r="D72">
            <v>8.6241666666666639</v>
          </cell>
          <cell r="E72">
            <v>31.455833333333334</v>
          </cell>
          <cell r="F72">
            <v>14.033750000000001</v>
          </cell>
          <cell r="G72">
            <v>4.291666666666667</v>
          </cell>
          <cell r="J72">
            <v>10.236653632559966</v>
          </cell>
          <cell r="K72">
            <v>29.843346367440034</v>
          </cell>
        </row>
        <row r="73">
          <cell r="A73">
            <v>36</v>
          </cell>
          <cell r="C73">
            <v>20.04</v>
          </cell>
          <cell r="D73">
            <v>8.6241666666666639</v>
          </cell>
          <cell r="E73">
            <v>31.455833333333334</v>
          </cell>
          <cell r="F73">
            <v>14.033750000000001</v>
          </cell>
          <cell r="G73">
            <v>4.291666666666667</v>
          </cell>
          <cell r="J73">
            <v>10.236653632559966</v>
          </cell>
          <cell r="K73">
            <v>29.843346367440034</v>
          </cell>
        </row>
        <row r="74">
          <cell r="A74">
            <v>37</v>
          </cell>
          <cell r="C74">
            <v>20.04</v>
          </cell>
          <cell r="D74">
            <v>8.6241666666666639</v>
          </cell>
          <cell r="E74">
            <v>31.455833333333334</v>
          </cell>
          <cell r="F74">
            <v>14.033750000000001</v>
          </cell>
          <cell r="G74">
            <v>4.291666666666667</v>
          </cell>
          <cell r="J74">
            <v>10.236653632559966</v>
          </cell>
          <cell r="K74">
            <v>29.843346367440034</v>
          </cell>
        </row>
        <row r="75">
          <cell r="A75">
            <v>38</v>
          </cell>
          <cell r="C75">
            <v>20.04</v>
          </cell>
          <cell r="D75">
            <v>8.6241666666666639</v>
          </cell>
          <cell r="E75">
            <v>31.455833333333334</v>
          </cell>
          <cell r="F75">
            <v>14.033750000000001</v>
          </cell>
          <cell r="G75">
            <v>4.291666666666667</v>
          </cell>
          <cell r="J75">
            <v>10.236653632559966</v>
          </cell>
          <cell r="K75">
            <v>29.843346367440034</v>
          </cell>
        </row>
        <row r="76">
          <cell r="A76">
            <v>39</v>
          </cell>
          <cell r="C76">
            <v>20.04</v>
          </cell>
          <cell r="D76">
            <v>8.6241666666666639</v>
          </cell>
          <cell r="E76">
            <v>31.455833333333334</v>
          </cell>
          <cell r="F76">
            <v>14.033750000000001</v>
          </cell>
          <cell r="G76">
            <v>4.291666666666667</v>
          </cell>
          <cell r="J76">
            <v>10.236653632559966</v>
          </cell>
          <cell r="K76">
            <v>29.843346367440034</v>
          </cell>
        </row>
        <row r="77">
          <cell r="A77">
            <v>40</v>
          </cell>
          <cell r="C77">
            <v>20.04</v>
          </cell>
          <cell r="D77">
            <v>8.6241666666666639</v>
          </cell>
          <cell r="E77">
            <v>31.455833333333334</v>
          </cell>
          <cell r="F77">
            <v>14.033750000000001</v>
          </cell>
          <cell r="G77">
            <v>4.291666666666667</v>
          </cell>
          <cell r="J77">
            <v>10.236653632559966</v>
          </cell>
          <cell r="K77">
            <v>29.843346367440034</v>
          </cell>
        </row>
        <row r="78">
          <cell r="A78">
            <v>41</v>
          </cell>
          <cell r="C78">
            <v>20.04</v>
          </cell>
          <cell r="D78">
            <v>8.6241666666666639</v>
          </cell>
          <cell r="E78">
            <v>31.455833333333334</v>
          </cell>
          <cell r="F78">
            <v>14.033750000000001</v>
          </cell>
          <cell r="G78">
            <v>4.291666666666667</v>
          </cell>
          <cell r="J78">
            <v>10.236653632559966</v>
          </cell>
          <cell r="K78">
            <v>29.843346367440034</v>
          </cell>
        </row>
        <row r="79">
          <cell r="A79">
            <v>42</v>
          </cell>
          <cell r="C79">
            <v>20.04</v>
          </cell>
          <cell r="D79">
            <v>8.6241666666666639</v>
          </cell>
          <cell r="E79">
            <v>31.455833333333334</v>
          </cell>
          <cell r="F79">
            <v>14.033750000000001</v>
          </cell>
          <cell r="G79">
            <v>4.291666666666667</v>
          </cell>
          <cell r="J79">
            <v>10.236653632559966</v>
          </cell>
          <cell r="K79">
            <v>29.843346367440034</v>
          </cell>
        </row>
        <row r="80">
          <cell r="A80">
            <v>43</v>
          </cell>
          <cell r="C80">
            <v>20.04</v>
          </cell>
          <cell r="D80">
            <v>8.6241666666666639</v>
          </cell>
          <cell r="E80">
            <v>31.455833333333334</v>
          </cell>
          <cell r="F80">
            <v>14.033750000000001</v>
          </cell>
          <cell r="G80">
            <v>4.291666666666667</v>
          </cell>
          <cell r="J80">
            <v>10.236653632559966</v>
          </cell>
          <cell r="K80">
            <v>29.843346367440034</v>
          </cell>
        </row>
        <row r="81">
          <cell r="A81">
            <v>44</v>
          </cell>
          <cell r="C81">
            <v>20.04</v>
          </cell>
          <cell r="D81">
            <v>8.6241666666666639</v>
          </cell>
          <cell r="E81">
            <v>31.455833333333334</v>
          </cell>
          <cell r="F81">
            <v>14.033750000000001</v>
          </cell>
          <cell r="G81">
            <v>4.291666666666667</v>
          </cell>
          <cell r="J81">
            <v>10.236653632559966</v>
          </cell>
          <cell r="K81">
            <v>29.843346367440034</v>
          </cell>
        </row>
        <row r="82">
          <cell r="A82">
            <v>45</v>
          </cell>
          <cell r="C82">
            <v>20.04</v>
          </cell>
          <cell r="D82">
            <v>8.6241666666666639</v>
          </cell>
          <cell r="E82">
            <v>31.455833333333334</v>
          </cell>
          <cell r="F82">
            <v>14.033750000000001</v>
          </cell>
          <cell r="G82">
            <v>4.291666666666667</v>
          </cell>
          <cell r="J82">
            <v>10.236653632559966</v>
          </cell>
          <cell r="K82">
            <v>29.843346367440034</v>
          </cell>
        </row>
        <row r="83">
          <cell r="A83">
            <v>46</v>
          </cell>
          <cell r="C83">
            <v>20.04</v>
          </cell>
          <cell r="D83">
            <v>8.6241666666666639</v>
          </cell>
          <cell r="E83">
            <v>31.455833333333334</v>
          </cell>
          <cell r="F83">
            <v>14.033750000000001</v>
          </cell>
          <cell r="G83">
            <v>4.291666666666667</v>
          </cell>
          <cell r="J83">
            <v>10.236653632559966</v>
          </cell>
          <cell r="K83">
            <v>29.843346367440034</v>
          </cell>
        </row>
        <row r="84">
          <cell r="A84">
            <v>47</v>
          </cell>
          <cell r="C84">
            <v>20.04</v>
          </cell>
          <cell r="D84">
            <v>8.6241666666666639</v>
          </cell>
          <cell r="E84">
            <v>31.455833333333334</v>
          </cell>
          <cell r="F84">
            <v>14.033750000000001</v>
          </cell>
          <cell r="G84">
            <v>4.291666666666667</v>
          </cell>
          <cell r="J84">
            <v>10.236653632559966</v>
          </cell>
          <cell r="K84">
            <v>29.843346367440034</v>
          </cell>
        </row>
        <row r="85">
          <cell r="A85">
            <v>48</v>
          </cell>
          <cell r="C85">
            <v>20.04</v>
          </cell>
          <cell r="D85">
            <v>8.6241666666666639</v>
          </cell>
          <cell r="E85">
            <v>31.455833333333334</v>
          </cell>
          <cell r="F85">
            <v>14.033750000000001</v>
          </cell>
          <cell r="G85">
            <v>4.291666666666667</v>
          </cell>
          <cell r="J85">
            <v>10.236653632559966</v>
          </cell>
          <cell r="K85">
            <v>29.843346367440034</v>
          </cell>
        </row>
        <row r="86">
          <cell r="A86">
            <v>49</v>
          </cell>
          <cell r="C86">
            <v>20.04</v>
          </cell>
          <cell r="D86">
            <v>8.6241666666666639</v>
          </cell>
          <cell r="E86">
            <v>31.455833333333334</v>
          </cell>
          <cell r="F86">
            <v>14.033750000000001</v>
          </cell>
          <cell r="G86">
            <v>4.291666666666667</v>
          </cell>
          <cell r="J86">
            <v>10.236653632559966</v>
          </cell>
          <cell r="K86">
            <v>29.843346367440034</v>
          </cell>
        </row>
        <row r="87">
          <cell r="A87">
            <v>50</v>
          </cell>
          <cell r="C87">
            <v>20.04</v>
          </cell>
          <cell r="D87">
            <v>8.6241666666666639</v>
          </cell>
          <cell r="E87">
            <v>31.455833333333334</v>
          </cell>
          <cell r="F87">
            <v>14.033750000000001</v>
          </cell>
          <cell r="G87">
            <v>4.291666666666667</v>
          </cell>
          <cell r="J87">
            <v>10.236653632559966</v>
          </cell>
          <cell r="K87">
            <v>29.843346367440034</v>
          </cell>
        </row>
        <row r="88">
          <cell r="A88">
            <v>51</v>
          </cell>
          <cell r="C88">
            <v>20.04</v>
          </cell>
          <cell r="D88">
            <v>8.6241666666666639</v>
          </cell>
          <cell r="E88">
            <v>31.455833333333334</v>
          </cell>
          <cell r="F88">
            <v>14.033750000000001</v>
          </cell>
          <cell r="G88">
            <v>4.291666666666667</v>
          </cell>
          <cell r="J88">
            <v>10.236653632559966</v>
          </cell>
          <cell r="K88">
            <v>29.843346367440034</v>
          </cell>
        </row>
        <row r="89">
          <cell r="A89">
            <v>52</v>
          </cell>
          <cell r="C89">
            <v>20.04</v>
          </cell>
          <cell r="D89">
            <v>8.6241666666666639</v>
          </cell>
          <cell r="E89">
            <v>31.455833333333334</v>
          </cell>
          <cell r="F89">
            <v>14.033750000000001</v>
          </cell>
          <cell r="G89">
            <v>4.291666666666667</v>
          </cell>
          <cell r="J89">
            <v>10.236653632559966</v>
          </cell>
          <cell r="K89">
            <v>29.843346367440034</v>
          </cell>
        </row>
        <row r="90">
          <cell r="A90">
            <v>53</v>
          </cell>
          <cell r="C90">
            <v>20.04</v>
          </cell>
          <cell r="D90">
            <v>8.6241666666666639</v>
          </cell>
          <cell r="E90">
            <v>31.455833333333334</v>
          </cell>
          <cell r="F90">
            <v>14.033750000000001</v>
          </cell>
          <cell r="G90">
            <v>4.291666666666667</v>
          </cell>
          <cell r="J90">
            <v>10.236653632559966</v>
          </cell>
          <cell r="K90">
            <v>29.843346367440034</v>
          </cell>
        </row>
        <row r="91">
          <cell r="A91">
            <v>54</v>
          </cell>
          <cell r="C91">
            <v>20.04</v>
          </cell>
          <cell r="D91">
            <v>8.6241666666666639</v>
          </cell>
          <cell r="E91">
            <v>31.455833333333334</v>
          </cell>
          <cell r="F91">
            <v>14.033750000000001</v>
          </cell>
          <cell r="G91">
            <v>4.291666666666667</v>
          </cell>
          <cell r="J91">
            <v>10.236653632559966</v>
          </cell>
          <cell r="K91">
            <v>29.843346367440034</v>
          </cell>
        </row>
        <row r="92">
          <cell r="A92">
            <v>55</v>
          </cell>
          <cell r="C92">
            <v>20.04</v>
          </cell>
          <cell r="D92">
            <v>8.6241666666666639</v>
          </cell>
          <cell r="E92">
            <v>31.455833333333334</v>
          </cell>
          <cell r="F92">
            <v>14.033750000000001</v>
          </cell>
          <cell r="G92">
            <v>4.291666666666667</v>
          </cell>
          <cell r="J92">
            <v>10.236653632559966</v>
          </cell>
          <cell r="K92">
            <v>29.843346367440034</v>
          </cell>
        </row>
        <row r="93">
          <cell r="A93">
            <v>56</v>
          </cell>
          <cell r="C93">
            <v>20.04</v>
          </cell>
          <cell r="D93">
            <v>8.6241666666666639</v>
          </cell>
          <cell r="E93">
            <v>31.455833333333334</v>
          </cell>
          <cell r="F93">
            <v>14.033750000000001</v>
          </cell>
          <cell r="G93">
            <v>4.291666666666667</v>
          </cell>
          <cell r="J93">
            <v>10.236653632559966</v>
          </cell>
          <cell r="K93">
            <v>29.843346367440034</v>
          </cell>
        </row>
        <row r="94">
          <cell r="A94">
            <v>57</v>
          </cell>
          <cell r="C94">
            <v>20.04</v>
          </cell>
          <cell r="D94">
            <v>8.6241666666666639</v>
          </cell>
          <cell r="E94">
            <v>31.455833333333334</v>
          </cell>
          <cell r="F94">
            <v>14.033750000000001</v>
          </cell>
          <cell r="G94">
            <v>4.291666666666667</v>
          </cell>
          <cell r="J94">
            <v>10.236653632559966</v>
          </cell>
          <cell r="K94">
            <v>29.843346367440034</v>
          </cell>
        </row>
        <row r="95">
          <cell r="A95">
            <v>58</v>
          </cell>
          <cell r="C95">
            <v>20.04</v>
          </cell>
          <cell r="D95">
            <v>8.6241666666666639</v>
          </cell>
          <cell r="E95">
            <v>31.455833333333334</v>
          </cell>
          <cell r="F95">
            <v>14.033750000000001</v>
          </cell>
          <cell r="G95">
            <v>4.291666666666667</v>
          </cell>
          <cell r="J95">
            <v>10.236653632559966</v>
          </cell>
          <cell r="K95">
            <v>29.843346367440034</v>
          </cell>
        </row>
        <row r="96">
          <cell r="A96">
            <v>59</v>
          </cell>
          <cell r="C96">
            <v>20.04</v>
          </cell>
          <cell r="D96">
            <v>8.6241666666666639</v>
          </cell>
          <cell r="E96">
            <v>31.455833333333334</v>
          </cell>
          <cell r="F96">
            <v>14.033750000000001</v>
          </cell>
          <cell r="G96">
            <v>4.291666666666667</v>
          </cell>
          <cell r="J96">
            <v>10.236653632559966</v>
          </cell>
          <cell r="K96">
            <v>29.843346367440034</v>
          </cell>
        </row>
        <row r="97">
          <cell r="A97">
            <v>60</v>
          </cell>
          <cell r="C97">
            <v>20.04</v>
          </cell>
          <cell r="D97">
            <v>8.6241666666666639</v>
          </cell>
          <cell r="E97">
            <v>31.455833333333334</v>
          </cell>
          <cell r="F97">
            <v>14.033750000000001</v>
          </cell>
          <cell r="G97">
            <v>4.291666666666667</v>
          </cell>
          <cell r="J97">
            <v>10.236653632559966</v>
          </cell>
          <cell r="K97">
            <v>29.843346367440034</v>
          </cell>
        </row>
      </sheetData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showGridLines="0" tabSelected="1" zoomScale="66" workbookViewId="0">
      <selection activeCell="I26" sqref="I26"/>
    </sheetView>
  </sheetViews>
  <sheetFormatPr baseColWidth="10" defaultColWidth="8.88671875" defaultRowHeight="12.75"/>
  <cols>
    <col min="1" max="1" width="7" style="2" customWidth="1"/>
    <col min="2" max="2" width="7.109375" style="2" customWidth="1"/>
    <col min="3" max="3" width="4.44140625" style="2" customWidth="1"/>
    <col min="4" max="4" width="9.33203125" style="2" customWidth="1"/>
    <col min="5" max="5" width="8.88671875" style="2" customWidth="1"/>
    <col min="6" max="6" width="8.77734375" style="2" customWidth="1"/>
    <col min="7" max="8" width="2.6640625" style="2" customWidth="1"/>
    <col min="9" max="9" width="25.77734375" style="2" customWidth="1"/>
    <col min="10" max="10" width="10.109375" style="2" customWidth="1"/>
    <col min="11" max="16384" width="8.88671875" style="2"/>
  </cols>
  <sheetData>
    <row r="1" spans="1:11" ht="26.25">
      <c r="A1" s="1" t="s">
        <v>0</v>
      </c>
      <c r="C1" s="3"/>
      <c r="D1" s="3"/>
      <c r="E1" s="3"/>
      <c r="F1" s="3"/>
      <c r="G1" s="3"/>
      <c r="H1" s="3"/>
      <c r="I1" s="3"/>
    </row>
    <row r="2" spans="1:11" ht="30">
      <c r="B2" s="4"/>
      <c r="C2" s="3"/>
      <c r="D2" s="3"/>
      <c r="E2" s="3"/>
      <c r="F2" s="3"/>
      <c r="G2" s="3"/>
      <c r="H2" s="3"/>
      <c r="I2" s="3"/>
    </row>
    <row r="3" spans="1:11" ht="18.75" thickBot="1">
      <c r="B3" s="78" t="s">
        <v>20</v>
      </c>
      <c r="C3" s="5"/>
      <c r="E3" s="71" t="s">
        <v>22</v>
      </c>
      <c r="G3" s="6" t="s">
        <v>184</v>
      </c>
      <c r="H3" s="5"/>
      <c r="I3" s="5"/>
    </row>
    <row r="4" spans="1:11" ht="21.95" customHeight="1" thickBot="1">
      <c r="B4" s="7"/>
      <c r="D4" s="8" t="s">
        <v>137</v>
      </c>
      <c r="E4" s="9"/>
      <c r="F4" s="10"/>
      <c r="I4" s="19" t="s">
        <v>182</v>
      </c>
    </row>
    <row r="5" spans="1:11" ht="21.95" customHeight="1" thickBot="1">
      <c r="D5" s="8" t="s">
        <v>138</v>
      </c>
      <c r="E5" s="9"/>
      <c r="F5" s="10"/>
      <c r="I5" s="24" t="s">
        <v>140</v>
      </c>
      <c r="K5" s="11"/>
    </row>
    <row r="6" spans="1:11" ht="20.25" customHeight="1" thickBot="1">
      <c r="A6" s="12"/>
      <c r="B6" s="13"/>
      <c r="C6" s="14"/>
      <c r="D6" s="15" t="s">
        <v>139</v>
      </c>
      <c r="E6" s="16"/>
      <c r="F6" s="17"/>
      <c r="G6" s="18"/>
      <c r="H6" s="18"/>
      <c r="I6" s="19" t="s">
        <v>183</v>
      </c>
    </row>
    <row r="7" spans="1:11" ht="49.5" customHeight="1" thickBot="1">
      <c r="B7" s="20"/>
      <c r="D7" s="21" t="s">
        <v>1</v>
      </c>
      <c r="E7" s="22"/>
      <c r="F7" s="23"/>
      <c r="I7" s="24" t="s">
        <v>21</v>
      </c>
    </row>
    <row r="8" spans="1:11" ht="21.95" customHeight="1">
      <c r="D8" s="25" t="s">
        <v>2</v>
      </c>
      <c r="E8" s="26"/>
      <c r="F8" s="27"/>
      <c r="I8" s="28"/>
    </row>
    <row r="9" spans="1:11" ht="21.95" customHeight="1">
      <c r="D9" s="29" t="s">
        <v>3</v>
      </c>
      <c r="E9" s="30"/>
      <c r="F9" s="31"/>
      <c r="I9" s="28"/>
    </row>
    <row r="10" spans="1:11" ht="21.95" customHeight="1" thickBot="1">
      <c r="C10" s="3"/>
      <c r="D10" s="32" t="s">
        <v>4</v>
      </c>
      <c r="E10" s="33"/>
      <c r="F10" s="34"/>
      <c r="I10" s="28"/>
    </row>
    <row r="11" spans="1:11" ht="21.95" customHeight="1">
      <c r="B11" s="20"/>
      <c r="D11" s="35" t="s">
        <v>5</v>
      </c>
      <c r="E11" s="36"/>
      <c r="F11" s="37"/>
      <c r="I11" s="28"/>
    </row>
    <row r="12" spans="1:11" ht="21.95" customHeight="1">
      <c r="D12" s="35" t="s">
        <v>6</v>
      </c>
      <c r="E12" s="36"/>
      <c r="F12" s="37"/>
      <c r="I12" s="28"/>
    </row>
    <row r="13" spans="1:11" ht="21.95" customHeight="1" thickBot="1">
      <c r="B13" s="38" t="s">
        <v>7</v>
      </c>
      <c r="C13" s="5"/>
      <c r="D13" s="39" t="s">
        <v>8</v>
      </c>
      <c r="E13" s="40"/>
      <c r="F13" s="41"/>
      <c r="I13" s="28"/>
    </row>
    <row r="14" spans="1:11" ht="21.95" customHeight="1">
      <c r="C14" s="80"/>
      <c r="D14" s="79" t="s">
        <v>9</v>
      </c>
      <c r="E14" s="42"/>
      <c r="F14" s="43"/>
      <c r="I14" s="28"/>
    </row>
    <row r="15" spans="1:11" ht="21.95" customHeight="1" thickBot="1">
      <c r="C15" s="44"/>
      <c r="D15" s="45" t="s">
        <v>18</v>
      </c>
      <c r="E15" s="40"/>
      <c r="F15" s="41"/>
      <c r="I15" s="28"/>
    </row>
    <row r="16" spans="1:11" ht="21.95" customHeight="1">
      <c r="C16" s="46"/>
      <c r="D16" s="47" t="s">
        <v>10</v>
      </c>
      <c r="E16" s="48"/>
      <c r="F16" s="49"/>
      <c r="I16" s="50"/>
    </row>
    <row r="17" spans="1:10" ht="21.95" customHeight="1" thickBot="1">
      <c r="A17" s="51" t="s">
        <v>11</v>
      </c>
      <c r="B17" s="52"/>
      <c r="C17" s="53"/>
      <c r="D17" s="54" t="s">
        <v>19</v>
      </c>
      <c r="E17" s="55"/>
      <c r="F17" s="56"/>
      <c r="G17" s="18"/>
      <c r="H17" s="18"/>
      <c r="I17" s="50" t="s">
        <v>23</v>
      </c>
    </row>
    <row r="18" spans="1:10" ht="21.95" customHeight="1">
      <c r="A18" s="51" t="s">
        <v>12</v>
      </c>
      <c r="B18" s="57"/>
      <c r="C18" s="52"/>
      <c r="D18" s="58"/>
      <c r="E18" s="59"/>
      <c r="F18" s="60"/>
      <c r="I18" s="50"/>
    </row>
    <row r="19" spans="1:10" ht="21.95" customHeight="1">
      <c r="A19" s="61" t="s">
        <v>13</v>
      </c>
      <c r="B19" s="62" t="s">
        <v>14</v>
      </c>
      <c r="D19" s="58"/>
      <c r="E19" s="59"/>
      <c r="F19" s="60"/>
    </row>
    <row r="20" spans="1:10" ht="21.95" customHeight="1" thickBot="1">
      <c r="D20" s="58"/>
      <c r="E20" s="59"/>
      <c r="F20" s="60"/>
    </row>
    <row r="21" spans="1:10" ht="21.95" customHeight="1" thickTop="1">
      <c r="D21" s="63" t="s">
        <v>15</v>
      </c>
      <c r="E21" s="64"/>
      <c r="F21" s="65"/>
      <c r="I21" s="81" t="s">
        <v>143</v>
      </c>
    </row>
    <row r="22" spans="1:10" ht="21.95" customHeight="1">
      <c r="D22" s="66"/>
      <c r="E22" s="67"/>
      <c r="F22" s="68"/>
      <c r="I22" s="186" t="s">
        <v>141</v>
      </c>
    </row>
    <row r="23" spans="1:10" ht="21.95" customHeight="1" thickBot="1">
      <c r="D23" s="66"/>
      <c r="E23" s="67"/>
      <c r="F23" s="68"/>
      <c r="I23" s="82" t="s">
        <v>142</v>
      </c>
    </row>
    <row r="24" spans="1:10" ht="21.95" customHeight="1" thickTop="1">
      <c r="D24" s="63" t="s">
        <v>10</v>
      </c>
      <c r="E24" s="64"/>
      <c r="F24" s="65"/>
    </row>
    <row r="25" spans="1:10" ht="21.95" customHeight="1">
      <c r="D25" s="63" t="s">
        <v>16</v>
      </c>
      <c r="E25" s="64"/>
      <c r="F25" s="65"/>
      <c r="I25" s="187" t="s">
        <v>185</v>
      </c>
    </row>
    <row r="26" spans="1:10" ht="21.95" customHeight="1">
      <c r="D26" s="63" t="s">
        <v>17</v>
      </c>
      <c r="E26" s="64"/>
      <c r="F26" s="65"/>
    </row>
    <row r="27" spans="1:10" ht="21.95" customHeight="1">
      <c r="D27" s="58"/>
      <c r="E27" s="59"/>
      <c r="F27" s="60"/>
    </row>
    <row r="28" spans="1:10" ht="21.95" customHeight="1">
      <c r="D28" s="58"/>
      <c r="E28" s="59"/>
      <c r="F28" s="60"/>
    </row>
    <row r="29" spans="1:10" ht="21.95" customHeight="1">
      <c r="B29" s="20"/>
      <c r="C29" s="20"/>
      <c r="D29" s="58"/>
      <c r="E29" s="59"/>
      <c r="F29" s="60"/>
      <c r="G29" s="69"/>
      <c r="H29" s="69"/>
      <c r="I29" s="70"/>
      <c r="J29" s="71"/>
    </row>
    <row r="30" spans="1:10" ht="21.95" customHeight="1">
      <c r="B30" s="20"/>
      <c r="C30" s="20"/>
      <c r="D30" s="58"/>
      <c r="E30" s="59"/>
      <c r="F30" s="60"/>
      <c r="G30" s="69"/>
      <c r="H30" s="69"/>
      <c r="I30" s="70"/>
      <c r="J30" s="71"/>
    </row>
    <row r="31" spans="1:10" ht="21.95" customHeight="1" thickBot="1">
      <c r="B31" s="72"/>
      <c r="C31" s="72"/>
      <c r="D31" s="73"/>
      <c r="E31" s="74"/>
      <c r="F31" s="75"/>
      <c r="G31" s="76"/>
      <c r="H31" s="76"/>
      <c r="I31" s="77"/>
      <c r="J31" s="71"/>
    </row>
    <row r="32" spans="1:10" ht="20.25">
      <c r="B32" s="20"/>
      <c r="C32" s="20"/>
      <c r="D32" s="46"/>
      <c r="E32" s="46"/>
      <c r="F32" s="46"/>
      <c r="G32" s="20"/>
      <c r="H32" s="20"/>
      <c r="I32" s="20"/>
    </row>
    <row r="33" spans="2:9" ht="18">
      <c r="B33" s="20"/>
      <c r="C33" s="20"/>
      <c r="D33" s="20"/>
      <c r="E33" s="20"/>
      <c r="F33" s="20"/>
      <c r="G33" s="20"/>
      <c r="H33" s="20"/>
      <c r="I33" s="20"/>
    </row>
    <row r="34" spans="2:9" ht="18">
      <c r="B34" s="20"/>
      <c r="C34" s="20"/>
      <c r="D34" s="20"/>
      <c r="E34" s="20"/>
      <c r="F34" s="20"/>
      <c r="G34" s="20"/>
      <c r="H34" s="20"/>
      <c r="I34" s="20"/>
    </row>
    <row r="35" spans="2:9" ht="18">
      <c r="B35" s="20"/>
      <c r="C35" s="20"/>
      <c r="D35" s="20"/>
      <c r="E35" s="20"/>
      <c r="F35" s="20"/>
      <c r="G35" s="20"/>
      <c r="H35" s="20"/>
      <c r="I35" s="20"/>
    </row>
    <row r="36" spans="2:9" ht="18">
      <c r="B36" s="20"/>
      <c r="C36" s="20"/>
      <c r="D36" s="20"/>
      <c r="E36" s="20"/>
      <c r="F36" s="20"/>
      <c r="G36" s="20"/>
      <c r="H36" s="20"/>
      <c r="I36" s="20"/>
    </row>
    <row r="37" spans="2:9" ht="18">
      <c r="B37" s="20"/>
      <c r="C37" s="20"/>
      <c r="D37" s="20"/>
      <c r="E37" s="20"/>
      <c r="F37" s="20"/>
      <c r="G37" s="20"/>
      <c r="H37" s="20"/>
      <c r="I37" s="20"/>
    </row>
    <row r="38" spans="2:9" ht="18">
      <c r="B38" s="20"/>
      <c r="C38" s="20"/>
      <c r="D38" s="20"/>
      <c r="E38" s="20"/>
      <c r="F38" s="20"/>
      <c r="G38" s="20"/>
      <c r="H38" s="20"/>
      <c r="I38" s="20"/>
    </row>
    <row r="39" spans="2:9" ht="18">
      <c r="B39" s="20"/>
      <c r="C39" s="20"/>
      <c r="D39" s="20"/>
      <c r="E39" s="20"/>
      <c r="F39" s="20"/>
      <c r="G39" s="20"/>
      <c r="H39" s="20"/>
      <c r="I39" s="20"/>
    </row>
    <row r="40" spans="2:9" ht="18">
      <c r="B40" s="20"/>
      <c r="C40" s="20"/>
      <c r="D40" s="20"/>
      <c r="E40" s="20"/>
      <c r="F40" s="20"/>
      <c r="G40" s="20"/>
      <c r="H40" s="20"/>
      <c r="I40" s="20"/>
    </row>
    <row r="41" spans="2:9" ht="18">
      <c r="B41" s="20"/>
      <c r="C41" s="20"/>
      <c r="D41" s="20"/>
      <c r="E41" s="20"/>
      <c r="F41" s="20"/>
      <c r="G41" s="20"/>
      <c r="H41" s="20"/>
      <c r="I41" s="20"/>
    </row>
    <row r="42" spans="2:9" ht="18">
      <c r="B42" s="20"/>
      <c r="C42" s="20"/>
      <c r="D42" s="20"/>
      <c r="E42" s="20"/>
      <c r="F42" s="20"/>
      <c r="G42" s="20"/>
      <c r="H42" s="20"/>
      <c r="I42" s="20"/>
    </row>
    <row r="43" spans="2:9" ht="18">
      <c r="B43" s="20"/>
      <c r="C43" s="20"/>
      <c r="D43" s="20"/>
      <c r="E43" s="20"/>
      <c r="F43" s="20"/>
      <c r="G43" s="20"/>
      <c r="H43" s="20"/>
      <c r="I43" s="20"/>
    </row>
  </sheetData>
  <phoneticPr fontId="0" type="noConversion"/>
  <printOptions gridLinesSet="0"/>
  <pageMargins left="0.55118110236220474" right="0.23622047244094491" top="0.82677165354330717" bottom="0.43307086614173229" header="0.39370078740157483" footer="0.27559055118110237"/>
  <pageSetup paperSize="9" scale="92" orientation="portrait" verticalDpi="300" r:id="rId1"/>
  <headerFooter alignWithMargins="0">
    <oddFooter>&amp;L&amp;G&amp;C&amp;A&amp;Rrevision 01 &amp;D</oddFooter>
  </headerFooter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workbookViewId="0">
      <selection activeCell="I20" sqref="I20"/>
    </sheetView>
  </sheetViews>
  <sheetFormatPr baseColWidth="10" defaultColWidth="8.88671875" defaultRowHeight="15"/>
  <cols>
    <col min="1" max="2" width="11.33203125" style="83" customWidth="1"/>
    <col min="3" max="3" width="12" style="83" customWidth="1"/>
    <col min="4" max="4" width="8.88671875" style="83" customWidth="1"/>
    <col min="5" max="5" width="7.33203125" style="83" customWidth="1"/>
    <col min="6" max="6" width="10.21875" style="83" customWidth="1"/>
    <col min="7" max="7" width="12.109375" style="83" customWidth="1"/>
    <col min="8" max="8" width="7.109375" style="83" customWidth="1"/>
    <col min="9" max="16384" width="8.88671875" style="83"/>
  </cols>
  <sheetData>
    <row r="1" spans="1:8">
      <c r="A1" s="83" t="s">
        <v>24</v>
      </c>
      <c r="D1" s="83" t="s">
        <v>25</v>
      </c>
      <c r="F1" s="83" t="s">
        <v>26</v>
      </c>
    </row>
    <row r="2" spans="1:8">
      <c r="A2" s="83" t="s">
        <v>27</v>
      </c>
      <c r="D2" s="83" t="s">
        <v>28</v>
      </c>
      <c r="F2" s="83" t="s">
        <v>29</v>
      </c>
    </row>
    <row r="3" spans="1:8" s="84" customFormat="1" ht="15.75">
      <c r="A3" s="84" t="s">
        <v>30</v>
      </c>
    </row>
    <row r="4" spans="1:8" ht="15.75">
      <c r="A4" s="85" t="s">
        <v>31</v>
      </c>
    </row>
    <row r="5" spans="1:8">
      <c r="A5" s="83" t="s">
        <v>32</v>
      </c>
      <c r="G5" s="86" t="s">
        <v>33</v>
      </c>
      <c r="H5" s="87" t="s">
        <v>34</v>
      </c>
    </row>
    <row r="7" spans="1:8">
      <c r="A7" s="83" t="s">
        <v>35</v>
      </c>
      <c r="G7" s="86" t="s">
        <v>33</v>
      </c>
      <c r="H7" s="83" t="s">
        <v>34</v>
      </c>
    </row>
    <row r="9" spans="1:8">
      <c r="A9" s="83" t="s">
        <v>36</v>
      </c>
      <c r="F9" s="83" t="s">
        <v>37</v>
      </c>
      <c r="G9" s="83" t="e">
        <f>+G5-G7</f>
        <v>#VALUE!</v>
      </c>
      <c r="H9" s="83" t="s">
        <v>34</v>
      </c>
    </row>
    <row r="11" spans="1:8">
      <c r="A11" s="83" t="s">
        <v>38</v>
      </c>
      <c r="C11" s="83" t="s">
        <v>39</v>
      </c>
      <c r="D11" s="83" t="s">
        <v>40</v>
      </c>
      <c r="E11" s="83" t="s">
        <v>41</v>
      </c>
      <c r="F11" s="83" t="s">
        <v>42</v>
      </c>
      <c r="G11" s="86" t="s">
        <v>33</v>
      </c>
      <c r="H11" s="83" t="s">
        <v>34</v>
      </c>
    </row>
    <row r="12" spans="1:8">
      <c r="A12" s="83" t="s">
        <v>43</v>
      </c>
      <c r="B12" s="83">
        <v>2</v>
      </c>
      <c r="C12" s="83" t="s">
        <v>44</v>
      </c>
      <c r="D12" s="83" t="s">
        <v>40</v>
      </c>
      <c r="E12" s="83" t="s">
        <v>41</v>
      </c>
      <c r="F12" s="83" t="s">
        <v>42</v>
      </c>
      <c r="G12" s="86" t="s">
        <v>33</v>
      </c>
      <c r="H12" s="83" t="s">
        <v>34</v>
      </c>
    </row>
    <row r="13" spans="1:8">
      <c r="B13" s="83">
        <v>3</v>
      </c>
      <c r="C13" s="83" t="s">
        <v>45</v>
      </c>
      <c r="D13" s="83" t="s">
        <v>40</v>
      </c>
      <c r="E13" s="83" t="s">
        <v>41</v>
      </c>
      <c r="F13" s="83" t="s">
        <v>42</v>
      </c>
      <c r="G13" s="86" t="s">
        <v>33</v>
      </c>
      <c r="H13" s="83" t="s">
        <v>34</v>
      </c>
    </row>
    <row r="14" spans="1:8">
      <c r="B14" s="83">
        <v>4</v>
      </c>
      <c r="C14" s="83" t="s">
        <v>46</v>
      </c>
      <c r="D14" s="83" t="s">
        <v>40</v>
      </c>
      <c r="E14" s="83" t="s">
        <v>41</v>
      </c>
      <c r="F14" s="83" t="s">
        <v>42</v>
      </c>
      <c r="G14" s="86" t="s">
        <v>33</v>
      </c>
      <c r="H14" s="83" t="s">
        <v>34</v>
      </c>
    </row>
    <row r="16" spans="1:8">
      <c r="A16" s="83" t="s">
        <v>47</v>
      </c>
      <c r="F16" s="83" t="s">
        <v>48</v>
      </c>
      <c r="G16" s="83" t="e">
        <f>G9-SUM(G11:G14)</f>
        <v>#VALUE!</v>
      </c>
      <c r="H16" s="83" t="s">
        <v>34</v>
      </c>
    </row>
    <row r="18" spans="1:8" ht="15.75">
      <c r="A18" s="83" t="s">
        <v>49</v>
      </c>
      <c r="F18" s="83" t="s">
        <v>50</v>
      </c>
      <c r="G18" s="88" t="e">
        <f>G16/G9</f>
        <v>#VALUE!</v>
      </c>
      <c r="H18" s="85"/>
    </row>
    <row r="19" spans="1:8" ht="15.75">
      <c r="A19" s="85" t="s">
        <v>30</v>
      </c>
    </row>
    <row r="20" spans="1:8" ht="15.75">
      <c r="A20" s="85" t="s">
        <v>51</v>
      </c>
    </row>
    <row r="21" spans="1:8">
      <c r="A21" s="83" t="s">
        <v>52</v>
      </c>
      <c r="F21" s="83" t="s">
        <v>53</v>
      </c>
      <c r="G21" s="89" t="s">
        <v>54</v>
      </c>
      <c r="H21" s="83" t="s">
        <v>55</v>
      </c>
    </row>
    <row r="23" spans="1:8">
      <c r="A23" s="83" t="s">
        <v>56</v>
      </c>
      <c r="G23" s="86" t="s">
        <v>57</v>
      </c>
      <c r="H23" s="83" t="s">
        <v>58</v>
      </c>
    </row>
    <row r="25" spans="1:8" ht="15.75">
      <c r="A25" s="83" t="s">
        <v>59</v>
      </c>
      <c r="F25" s="83" t="s">
        <v>60</v>
      </c>
      <c r="G25" s="88" t="e">
        <f>+G23*G21/G16</f>
        <v>#VALUE!</v>
      </c>
      <c r="H25" s="85"/>
    </row>
    <row r="26" spans="1:8">
      <c r="C26" s="83" t="s">
        <v>61</v>
      </c>
    </row>
    <row r="27" spans="1:8" ht="15.75">
      <c r="A27" s="85" t="s">
        <v>62</v>
      </c>
    </row>
    <row r="28" spans="1:8" ht="15.75">
      <c r="A28" s="85" t="s">
        <v>63</v>
      </c>
    </row>
    <row r="29" spans="1:8">
      <c r="A29" s="83" t="s">
        <v>64</v>
      </c>
      <c r="F29" s="83" t="s">
        <v>53</v>
      </c>
      <c r="G29" s="89" t="s">
        <v>54</v>
      </c>
      <c r="H29" s="83" t="s">
        <v>55</v>
      </c>
    </row>
    <row r="31" spans="1:8" ht="15.75">
      <c r="A31" s="83" t="s">
        <v>65</v>
      </c>
      <c r="F31" s="83" t="s">
        <v>66</v>
      </c>
      <c r="G31" s="88" t="e">
        <f>1-G29/G21</f>
        <v>#VALUE!</v>
      </c>
      <c r="H31" s="85"/>
    </row>
    <row r="32" spans="1:8">
      <c r="B32" s="83" t="s">
        <v>67</v>
      </c>
    </row>
    <row r="33" spans="1:8">
      <c r="A33" s="83" t="s">
        <v>62</v>
      </c>
    </row>
    <row r="34" spans="1:8" ht="15.75">
      <c r="A34" s="85" t="s">
        <v>68</v>
      </c>
    </row>
    <row r="35" spans="1:8" ht="15.75">
      <c r="A35" s="83" t="s">
        <v>69</v>
      </c>
      <c r="F35" s="83" t="s">
        <v>70</v>
      </c>
      <c r="G35" s="88" t="e">
        <f>G31*G25*G18</f>
        <v>#VALUE!</v>
      </c>
      <c r="H35" s="85"/>
    </row>
    <row r="37" spans="1:8">
      <c r="A37" s="83" t="s">
        <v>71</v>
      </c>
    </row>
    <row r="39" spans="1:8">
      <c r="A39" s="83" t="s">
        <v>72</v>
      </c>
    </row>
  </sheetData>
  <phoneticPr fontId="0" type="noConversion"/>
  <pageMargins left="0.62992125984251968" right="0.15748031496062992" top="0.98425196850393704" bottom="0.98425196850393704" header="0.51181102362204722" footer="0.51181102362204722"/>
  <pageSetup paperSize="9" scale="98" orientation="portrait" horizontalDpi="300" verticalDpi="300" r:id="rId1"/>
  <headerFooter alignWithMargins="0">
    <oddFooter>&amp;L&amp;G&amp;C&amp;A&amp;Rrevision 01 &amp;D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AW39"/>
  <sheetViews>
    <sheetView showGridLines="0" zoomScale="75" workbookViewId="0">
      <selection activeCell="AH46" sqref="AH46"/>
    </sheetView>
  </sheetViews>
  <sheetFormatPr baseColWidth="10" defaultColWidth="8.88671875" defaultRowHeight="12.75"/>
  <cols>
    <col min="1" max="1" width="11.21875" style="2" customWidth="1"/>
    <col min="2" max="11" width="2.109375" style="2" customWidth="1"/>
    <col min="12" max="12" width="2.21875" style="2" customWidth="1"/>
    <col min="13" max="16" width="2.109375" style="2" customWidth="1"/>
    <col min="17" max="17" width="2.21875" style="2" customWidth="1"/>
    <col min="18" max="34" width="2.109375" style="2" customWidth="1"/>
    <col min="35" max="35" width="2" style="2" customWidth="1"/>
    <col min="36" max="39" width="2.109375" style="2" customWidth="1"/>
    <col min="40" max="40" width="1.77734375" style="2" customWidth="1"/>
    <col min="41" max="41" width="2.109375" style="2" customWidth="1"/>
    <col min="42" max="42" width="2.44140625" style="2" customWidth="1"/>
    <col min="43" max="49" width="2.109375" style="2" customWidth="1"/>
    <col min="50" max="16384" width="8.88671875" style="2"/>
  </cols>
  <sheetData>
    <row r="1" spans="1:49" ht="12.75" customHeight="1"/>
    <row r="2" spans="1:49" ht="26.25" customHeight="1" thickBot="1">
      <c r="B2" s="90" t="s">
        <v>73</v>
      </c>
      <c r="C2" s="91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S2" s="92" t="s">
        <v>74</v>
      </c>
      <c r="T2" s="90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H2" s="92" t="s">
        <v>75</v>
      </c>
      <c r="AI2" s="90"/>
      <c r="AK2" s="18"/>
      <c r="AL2" s="18"/>
      <c r="AM2" s="18"/>
      <c r="AN2" s="18"/>
    </row>
    <row r="3" spans="1:49" ht="13.5" customHeight="1" thickBot="1">
      <c r="A3" s="90"/>
      <c r="B3" s="20"/>
      <c r="C3" s="20"/>
      <c r="D3" s="20"/>
      <c r="AI3" s="90"/>
      <c r="AJ3" s="90"/>
    </row>
    <row r="4" spans="1:49" ht="18.75" thickBot="1">
      <c r="A4" s="93"/>
      <c r="B4" s="94"/>
      <c r="C4" s="94" t="s">
        <v>76</v>
      </c>
      <c r="D4" s="94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6"/>
      <c r="R4" s="95"/>
      <c r="S4" s="95"/>
      <c r="T4" s="95"/>
      <c r="U4" s="94" t="s">
        <v>77</v>
      </c>
      <c r="V4" s="94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6"/>
      <c r="AH4" s="95"/>
      <c r="AI4" s="95"/>
      <c r="AJ4" s="95"/>
      <c r="AK4" s="94" t="s">
        <v>78</v>
      </c>
      <c r="AL4" s="94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6"/>
    </row>
    <row r="5" spans="1:49" ht="13.5" thickBot="1">
      <c r="A5" s="97" t="s">
        <v>79</v>
      </c>
      <c r="B5" s="98">
        <v>6</v>
      </c>
      <c r="C5" s="99">
        <v>7</v>
      </c>
      <c r="D5" s="99"/>
      <c r="E5" s="99">
        <v>8</v>
      </c>
      <c r="F5" s="99"/>
      <c r="G5" s="99">
        <v>9</v>
      </c>
      <c r="H5" s="99"/>
      <c r="I5" s="99">
        <v>10</v>
      </c>
      <c r="J5" s="99"/>
      <c r="K5" s="99">
        <v>11</v>
      </c>
      <c r="L5" s="99"/>
      <c r="M5" s="99">
        <v>12</v>
      </c>
      <c r="N5" s="99"/>
      <c r="O5" s="99">
        <v>13</v>
      </c>
      <c r="P5" s="99"/>
      <c r="Q5" s="100">
        <v>14</v>
      </c>
      <c r="R5" s="99"/>
      <c r="S5" s="99">
        <v>15</v>
      </c>
      <c r="T5" s="99"/>
      <c r="U5" s="99">
        <v>16</v>
      </c>
      <c r="V5" s="99"/>
      <c r="W5" s="99">
        <v>17</v>
      </c>
      <c r="X5" s="99"/>
      <c r="Y5" s="99">
        <v>18</v>
      </c>
      <c r="Z5" s="99"/>
      <c r="AA5" s="99">
        <v>19</v>
      </c>
      <c r="AB5" s="99"/>
      <c r="AC5" s="99">
        <v>20</v>
      </c>
      <c r="AD5" s="99"/>
      <c r="AE5" s="99">
        <v>21</v>
      </c>
      <c r="AF5" s="99"/>
      <c r="AG5" s="100">
        <v>22</v>
      </c>
      <c r="AH5" s="99"/>
      <c r="AI5" s="99">
        <v>23</v>
      </c>
      <c r="AJ5" s="99"/>
      <c r="AK5" s="99">
        <v>24</v>
      </c>
      <c r="AL5" s="99"/>
      <c r="AM5" s="99">
        <v>1</v>
      </c>
      <c r="AN5" s="99"/>
      <c r="AO5" s="99">
        <v>2</v>
      </c>
      <c r="AP5" s="99"/>
      <c r="AQ5" s="99">
        <v>3</v>
      </c>
      <c r="AR5" s="99"/>
      <c r="AS5" s="99">
        <v>4</v>
      </c>
      <c r="AT5" s="99"/>
      <c r="AU5" s="99">
        <v>5</v>
      </c>
      <c r="AV5" s="99"/>
      <c r="AW5" s="100">
        <v>6</v>
      </c>
    </row>
    <row r="6" spans="1:49" ht="14.25">
      <c r="A6" s="101" t="s">
        <v>80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3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3"/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/>
      <c r="AS6" s="102"/>
      <c r="AT6" s="102"/>
      <c r="AU6" s="102"/>
      <c r="AV6" s="102"/>
      <c r="AW6" s="103"/>
    </row>
    <row r="7" spans="1:49">
      <c r="A7" s="104" t="s">
        <v>81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05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05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05"/>
    </row>
    <row r="8" spans="1:49">
      <c r="A8" s="104"/>
      <c r="B8" s="106"/>
      <c r="C8" s="107"/>
      <c r="D8" s="108"/>
      <c r="E8" s="107"/>
      <c r="F8" s="108"/>
      <c r="G8" s="107"/>
      <c r="H8" s="108"/>
      <c r="I8" s="107"/>
      <c r="J8" s="108"/>
      <c r="K8" s="107"/>
      <c r="L8" s="108"/>
      <c r="M8" s="107"/>
      <c r="N8" s="108"/>
      <c r="O8" s="107"/>
      <c r="P8" s="108"/>
      <c r="Q8" s="109"/>
      <c r="R8" s="108"/>
      <c r="S8" s="107"/>
      <c r="T8" s="108"/>
      <c r="U8" s="107"/>
      <c r="V8" s="108"/>
      <c r="W8" s="107"/>
      <c r="X8" s="108"/>
      <c r="Y8" s="107"/>
      <c r="Z8" s="110"/>
      <c r="AA8" s="107"/>
      <c r="AB8" s="108"/>
      <c r="AC8" s="107"/>
      <c r="AD8" s="108"/>
      <c r="AE8" s="107"/>
      <c r="AF8" s="108"/>
      <c r="AG8" s="109"/>
      <c r="AH8" s="108"/>
      <c r="AI8" s="107"/>
      <c r="AJ8" s="108"/>
      <c r="AK8" s="107"/>
      <c r="AL8" s="108"/>
      <c r="AM8" s="107"/>
      <c r="AN8" s="108"/>
      <c r="AO8" s="107"/>
      <c r="AP8" s="108"/>
      <c r="AQ8" s="107"/>
      <c r="AR8" s="108"/>
      <c r="AS8" s="107"/>
      <c r="AT8" s="108"/>
      <c r="AU8" s="107"/>
      <c r="AV8" s="108"/>
      <c r="AW8" s="109"/>
    </row>
    <row r="9" spans="1:49" ht="15" thickBot="1">
      <c r="A9" s="111" t="s">
        <v>82</v>
      </c>
      <c r="B9" s="112" t="s">
        <v>83</v>
      </c>
      <c r="C9" s="112" t="s">
        <v>83</v>
      </c>
      <c r="D9" s="112" t="s">
        <v>83</v>
      </c>
      <c r="E9" s="112" t="s">
        <v>83</v>
      </c>
      <c r="F9" s="112" t="s">
        <v>83</v>
      </c>
      <c r="G9" s="112" t="s">
        <v>83</v>
      </c>
      <c r="H9" s="112" t="s">
        <v>83</v>
      </c>
      <c r="I9" s="112" t="s">
        <v>83</v>
      </c>
      <c r="J9" s="112" t="s">
        <v>83</v>
      </c>
      <c r="K9" s="112" t="s">
        <v>83</v>
      </c>
      <c r="L9" s="112" t="s">
        <v>83</v>
      </c>
      <c r="M9" s="112" t="s">
        <v>83</v>
      </c>
      <c r="N9" s="112" t="s">
        <v>83</v>
      </c>
      <c r="O9" s="112" t="s">
        <v>83</v>
      </c>
      <c r="P9" s="112" t="s">
        <v>83</v>
      </c>
      <c r="Q9" s="113" t="s">
        <v>83</v>
      </c>
      <c r="R9" s="112" t="s">
        <v>83</v>
      </c>
      <c r="S9" s="112" t="s">
        <v>83</v>
      </c>
      <c r="T9" s="112" t="s">
        <v>83</v>
      </c>
      <c r="U9" s="112" t="s">
        <v>83</v>
      </c>
      <c r="V9" s="112" t="s">
        <v>83</v>
      </c>
      <c r="W9" s="112" t="s">
        <v>83</v>
      </c>
      <c r="X9" s="112" t="s">
        <v>83</v>
      </c>
      <c r="Y9" s="112" t="s">
        <v>83</v>
      </c>
      <c r="Z9" s="114" t="s">
        <v>83</v>
      </c>
      <c r="AA9" s="112" t="s">
        <v>83</v>
      </c>
      <c r="AB9" s="112" t="s">
        <v>83</v>
      </c>
      <c r="AC9" s="112" t="s">
        <v>83</v>
      </c>
      <c r="AD9" s="112" t="s">
        <v>83</v>
      </c>
      <c r="AE9" s="112" t="s">
        <v>83</v>
      </c>
      <c r="AF9" s="112" t="s">
        <v>83</v>
      </c>
      <c r="AG9" s="113" t="s">
        <v>83</v>
      </c>
      <c r="AH9" s="112" t="s">
        <v>83</v>
      </c>
      <c r="AI9" s="112" t="s">
        <v>83</v>
      </c>
      <c r="AJ9" s="112" t="s">
        <v>83</v>
      </c>
      <c r="AK9" s="112" t="s">
        <v>83</v>
      </c>
      <c r="AL9" s="112" t="s">
        <v>83</v>
      </c>
      <c r="AM9" s="112" t="s">
        <v>83</v>
      </c>
      <c r="AN9" s="112" t="s">
        <v>83</v>
      </c>
      <c r="AO9" s="112" t="s">
        <v>83</v>
      </c>
      <c r="AP9" s="112" t="s">
        <v>83</v>
      </c>
      <c r="AQ9" s="112" t="s">
        <v>83</v>
      </c>
      <c r="AR9" s="112" t="s">
        <v>83</v>
      </c>
      <c r="AS9" s="112" t="s">
        <v>83</v>
      </c>
      <c r="AT9" s="112" t="s">
        <v>83</v>
      </c>
      <c r="AU9" s="112" t="s">
        <v>83</v>
      </c>
      <c r="AV9" s="112" t="s">
        <v>83</v>
      </c>
      <c r="AW9" s="113" t="s">
        <v>83</v>
      </c>
    </row>
    <row r="10" spans="1:49" ht="14.25">
      <c r="A10" s="101" t="s">
        <v>80</v>
      </c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3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3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102"/>
      <c r="AU10" s="102"/>
      <c r="AV10" s="102"/>
      <c r="AW10" s="103"/>
    </row>
    <row r="11" spans="1:49">
      <c r="A11" s="104" t="s">
        <v>81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05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05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05"/>
    </row>
    <row r="12" spans="1:49">
      <c r="A12" s="104"/>
      <c r="B12" s="106"/>
      <c r="C12" s="107"/>
      <c r="D12" s="108"/>
      <c r="E12" s="107"/>
      <c r="F12" s="108"/>
      <c r="G12" s="107"/>
      <c r="H12" s="108"/>
      <c r="I12" s="107"/>
      <c r="J12" s="108"/>
      <c r="K12" s="107"/>
      <c r="L12" s="108"/>
      <c r="M12" s="107"/>
      <c r="N12" s="108"/>
      <c r="O12" s="107"/>
      <c r="P12" s="108"/>
      <c r="Q12" s="109"/>
      <c r="R12" s="108"/>
      <c r="S12" s="107"/>
      <c r="T12" s="108"/>
      <c r="U12" s="107"/>
      <c r="V12" s="108"/>
      <c r="W12" s="107"/>
      <c r="X12" s="108"/>
      <c r="Y12" s="107"/>
      <c r="Z12" s="108"/>
      <c r="AA12" s="107"/>
      <c r="AB12" s="108"/>
      <c r="AC12" s="107"/>
      <c r="AD12" s="108"/>
      <c r="AE12" s="107"/>
      <c r="AF12" s="108"/>
      <c r="AG12" s="109"/>
      <c r="AH12" s="108"/>
      <c r="AI12" s="107"/>
      <c r="AJ12" s="108"/>
      <c r="AK12" s="107"/>
      <c r="AL12" s="108"/>
      <c r="AM12" s="107"/>
      <c r="AN12" s="108"/>
      <c r="AO12" s="107"/>
      <c r="AP12" s="108"/>
      <c r="AQ12" s="107"/>
      <c r="AR12" s="108"/>
      <c r="AS12" s="107"/>
      <c r="AT12" s="108"/>
      <c r="AU12" s="107"/>
      <c r="AV12" s="108"/>
      <c r="AW12" s="109"/>
    </row>
    <row r="13" spans="1:49" ht="15" thickBot="1">
      <c r="A13" s="111" t="s">
        <v>84</v>
      </c>
      <c r="B13" s="112" t="s">
        <v>83</v>
      </c>
      <c r="C13" s="112" t="s">
        <v>83</v>
      </c>
      <c r="D13" s="112" t="s">
        <v>83</v>
      </c>
      <c r="E13" s="112" t="s">
        <v>83</v>
      </c>
      <c r="F13" s="112" t="s">
        <v>83</v>
      </c>
      <c r="G13" s="112" t="s">
        <v>83</v>
      </c>
      <c r="H13" s="112" t="s">
        <v>83</v>
      </c>
      <c r="I13" s="112" t="s">
        <v>83</v>
      </c>
      <c r="J13" s="112" t="s">
        <v>83</v>
      </c>
      <c r="K13" s="112" t="s">
        <v>83</v>
      </c>
      <c r="L13" s="112" t="s">
        <v>83</v>
      </c>
      <c r="M13" s="112" t="s">
        <v>83</v>
      </c>
      <c r="N13" s="112" t="s">
        <v>83</v>
      </c>
      <c r="O13" s="112" t="s">
        <v>83</v>
      </c>
      <c r="P13" s="112" t="s">
        <v>83</v>
      </c>
      <c r="Q13" s="113" t="s">
        <v>83</v>
      </c>
      <c r="R13" s="112" t="s">
        <v>83</v>
      </c>
      <c r="S13" s="112" t="s">
        <v>83</v>
      </c>
      <c r="T13" s="112" t="s">
        <v>83</v>
      </c>
      <c r="U13" s="112" t="s">
        <v>83</v>
      </c>
      <c r="V13" s="112" t="s">
        <v>83</v>
      </c>
      <c r="W13" s="112" t="s">
        <v>83</v>
      </c>
      <c r="X13" s="112" t="s">
        <v>83</v>
      </c>
      <c r="Y13" s="112" t="s">
        <v>83</v>
      </c>
      <c r="Z13" s="112" t="s">
        <v>83</v>
      </c>
      <c r="AA13" s="112" t="s">
        <v>83</v>
      </c>
      <c r="AB13" s="112" t="s">
        <v>83</v>
      </c>
      <c r="AC13" s="112" t="s">
        <v>83</v>
      </c>
      <c r="AD13" s="112" t="s">
        <v>83</v>
      </c>
      <c r="AE13" s="112" t="s">
        <v>83</v>
      </c>
      <c r="AF13" s="112" t="s">
        <v>83</v>
      </c>
      <c r="AG13" s="113" t="s">
        <v>83</v>
      </c>
      <c r="AH13" s="112" t="s">
        <v>83</v>
      </c>
      <c r="AI13" s="112" t="s">
        <v>83</v>
      </c>
      <c r="AJ13" s="112" t="s">
        <v>83</v>
      </c>
      <c r="AK13" s="112" t="s">
        <v>83</v>
      </c>
      <c r="AL13" s="112" t="s">
        <v>83</v>
      </c>
      <c r="AM13" s="112" t="s">
        <v>83</v>
      </c>
      <c r="AN13" s="112" t="s">
        <v>83</v>
      </c>
      <c r="AO13" s="112" t="s">
        <v>83</v>
      </c>
      <c r="AP13" s="112" t="s">
        <v>83</v>
      </c>
      <c r="AQ13" s="112" t="s">
        <v>83</v>
      </c>
      <c r="AR13" s="112" t="s">
        <v>83</v>
      </c>
      <c r="AS13" s="112" t="s">
        <v>83</v>
      </c>
      <c r="AT13" s="112" t="s">
        <v>83</v>
      </c>
      <c r="AU13" s="112" t="s">
        <v>83</v>
      </c>
      <c r="AV13" s="112" t="s">
        <v>83</v>
      </c>
      <c r="AW13" s="113" t="s">
        <v>83</v>
      </c>
    </row>
    <row r="14" spans="1:49" ht="14.25">
      <c r="A14" s="101" t="s">
        <v>80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11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11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115"/>
    </row>
    <row r="15" spans="1:49">
      <c r="A15" s="104" t="s">
        <v>81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05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05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05"/>
    </row>
    <row r="16" spans="1:49">
      <c r="A16" s="104"/>
      <c r="B16" s="106"/>
      <c r="C16" s="107"/>
      <c r="D16" s="108"/>
      <c r="E16" s="107"/>
      <c r="F16" s="108"/>
      <c r="G16" s="107"/>
      <c r="H16" s="108"/>
      <c r="I16" s="107"/>
      <c r="J16" s="108"/>
      <c r="K16" s="107"/>
      <c r="L16" s="108"/>
      <c r="M16" s="107"/>
      <c r="N16" s="108"/>
      <c r="O16" s="107"/>
      <c r="P16" s="108"/>
      <c r="Q16" s="109"/>
      <c r="R16" s="108"/>
      <c r="S16" s="107"/>
      <c r="T16" s="108"/>
      <c r="U16" s="107"/>
      <c r="V16" s="108"/>
      <c r="W16" s="107"/>
      <c r="X16" s="108"/>
      <c r="Y16" s="107"/>
      <c r="Z16" s="108"/>
      <c r="AA16" s="107"/>
      <c r="AB16" s="108"/>
      <c r="AC16" s="107"/>
      <c r="AD16" s="108"/>
      <c r="AE16" s="107"/>
      <c r="AF16" s="108"/>
      <c r="AG16" s="109"/>
      <c r="AH16" s="108"/>
      <c r="AI16" s="107"/>
      <c r="AJ16" s="108"/>
      <c r="AK16" s="107"/>
      <c r="AL16" s="108"/>
      <c r="AM16" s="107"/>
      <c r="AN16" s="108"/>
      <c r="AO16" s="107"/>
      <c r="AP16" s="108"/>
      <c r="AQ16" s="107"/>
      <c r="AR16" s="108"/>
      <c r="AS16" s="107"/>
      <c r="AT16" s="108"/>
      <c r="AU16" s="107"/>
      <c r="AV16" s="108"/>
      <c r="AW16" s="109"/>
    </row>
    <row r="17" spans="1:49" ht="15" thickBot="1">
      <c r="A17" s="111" t="s">
        <v>85</v>
      </c>
      <c r="B17" s="112" t="s">
        <v>83</v>
      </c>
      <c r="C17" s="112" t="s">
        <v>83</v>
      </c>
      <c r="D17" s="112" t="s">
        <v>83</v>
      </c>
      <c r="E17" s="112" t="s">
        <v>83</v>
      </c>
      <c r="F17" s="112" t="s">
        <v>83</v>
      </c>
      <c r="G17" s="112" t="s">
        <v>83</v>
      </c>
      <c r="H17" s="112" t="s">
        <v>83</v>
      </c>
      <c r="I17" s="112" t="s">
        <v>83</v>
      </c>
      <c r="J17" s="112" t="s">
        <v>83</v>
      </c>
      <c r="K17" s="112" t="s">
        <v>83</v>
      </c>
      <c r="L17" s="112" t="s">
        <v>83</v>
      </c>
      <c r="M17" s="112" t="s">
        <v>83</v>
      </c>
      <c r="N17" s="112" t="s">
        <v>83</v>
      </c>
      <c r="O17" s="112" t="s">
        <v>83</v>
      </c>
      <c r="P17" s="112" t="s">
        <v>83</v>
      </c>
      <c r="Q17" s="113" t="s">
        <v>83</v>
      </c>
      <c r="R17" s="112" t="s">
        <v>83</v>
      </c>
      <c r="S17" s="112" t="s">
        <v>83</v>
      </c>
      <c r="T17" s="112" t="s">
        <v>83</v>
      </c>
      <c r="U17" s="112" t="s">
        <v>83</v>
      </c>
      <c r="V17" s="112" t="s">
        <v>83</v>
      </c>
      <c r="W17" s="112" t="s">
        <v>83</v>
      </c>
      <c r="X17" s="112" t="s">
        <v>83</v>
      </c>
      <c r="Y17" s="112" t="s">
        <v>83</v>
      </c>
      <c r="Z17" s="112" t="s">
        <v>83</v>
      </c>
      <c r="AA17" s="112" t="s">
        <v>83</v>
      </c>
      <c r="AB17" s="112" t="s">
        <v>83</v>
      </c>
      <c r="AC17" s="112" t="s">
        <v>83</v>
      </c>
      <c r="AD17" s="112" t="s">
        <v>83</v>
      </c>
      <c r="AE17" s="112" t="s">
        <v>83</v>
      </c>
      <c r="AF17" s="112" t="s">
        <v>83</v>
      </c>
      <c r="AG17" s="113" t="s">
        <v>83</v>
      </c>
      <c r="AH17" s="112" t="s">
        <v>83</v>
      </c>
      <c r="AI17" s="112" t="s">
        <v>83</v>
      </c>
      <c r="AJ17" s="112" t="s">
        <v>83</v>
      </c>
      <c r="AK17" s="112" t="s">
        <v>83</v>
      </c>
      <c r="AL17" s="112" t="s">
        <v>83</v>
      </c>
      <c r="AM17" s="112" t="s">
        <v>83</v>
      </c>
      <c r="AN17" s="112" t="s">
        <v>83</v>
      </c>
      <c r="AO17" s="112" t="s">
        <v>83</v>
      </c>
      <c r="AP17" s="112" t="s">
        <v>83</v>
      </c>
      <c r="AQ17" s="112" t="s">
        <v>83</v>
      </c>
      <c r="AR17" s="112" t="s">
        <v>83</v>
      </c>
      <c r="AS17" s="112" t="s">
        <v>83</v>
      </c>
      <c r="AT17" s="112" t="s">
        <v>83</v>
      </c>
      <c r="AU17" s="112" t="s">
        <v>83</v>
      </c>
      <c r="AV17" s="112" t="s">
        <v>83</v>
      </c>
      <c r="AW17" s="113" t="s">
        <v>83</v>
      </c>
    </row>
    <row r="18" spans="1:49" ht="14.25">
      <c r="A18" s="101" t="s">
        <v>80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1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11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115"/>
    </row>
    <row r="19" spans="1:49">
      <c r="A19" s="104" t="s">
        <v>81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05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05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05"/>
    </row>
    <row r="20" spans="1:49">
      <c r="A20" s="104"/>
      <c r="B20" s="106"/>
      <c r="C20" s="107"/>
      <c r="D20" s="108"/>
      <c r="E20" s="107"/>
      <c r="F20" s="108"/>
      <c r="G20" s="107"/>
      <c r="H20" s="108"/>
      <c r="I20" s="107"/>
      <c r="J20" s="108"/>
      <c r="K20" s="107"/>
      <c r="L20" s="108"/>
      <c r="M20" s="107"/>
      <c r="N20" s="108"/>
      <c r="O20" s="107"/>
      <c r="P20" s="108"/>
      <c r="Q20" s="109"/>
      <c r="R20" s="108"/>
      <c r="S20" s="107"/>
      <c r="T20" s="108"/>
      <c r="U20" s="107"/>
      <c r="V20" s="108"/>
      <c r="W20" s="107"/>
      <c r="X20" s="108"/>
      <c r="Y20" s="107"/>
      <c r="Z20" s="108"/>
      <c r="AA20" s="107"/>
      <c r="AB20" s="108"/>
      <c r="AC20" s="107"/>
      <c r="AD20" s="108"/>
      <c r="AE20" s="107"/>
      <c r="AF20" s="108"/>
      <c r="AG20" s="109"/>
      <c r="AH20" s="108"/>
      <c r="AI20" s="107"/>
      <c r="AJ20" s="108"/>
      <c r="AK20" s="107"/>
      <c r="AL20" s="108"/>
      <c r="AM20" s="107"/>
      <c r="AN20" s="108"/>
      <c r="AO20" s="107"/>
      <c r="AP20" s="108"/>
      <c r="AQ20" s="107"/>
      <c r="AR20" s="108"/>
      <c r="AS20" s="107"/>
      <c r="AT20" s="108"/>
      <c r="AU20" s="107"/>
      <c r="AV20" s="108"/>
      <c r="AW20" s="109"/>
    </row>
    <row r="21" spans="1:49" ht="15" thickBot="1">
      <c r="A21" s="111" t="s">
        <v>86</v>
      </c>
      <c r="B21" s="112" t="s">
        <v>83</v>
      </c>
      <c r="C21" s="112" t="s">
        <v>83</v>
      </c>
      <c r="D21" s="112" t="s">
        <v>83</v>
      </c>
      <c r="E21" s="112" t="s">
        <v>83</v>
      </c>
      <c r="F21" s="112" t="s">
        <v>83</v>
      </c>
      <c r="G21" s="112" t="s">
        <v>83</v>
      </c>
      <c r="H21" s="112" t="s">
        <v>83</v>
      </c>
      <c r="I21" s="112" t="s">
        <v>83</v>
      </c>
      <c r="J21" s="112" t="s">
        <v>83</v>
      </c>
      <c r="K21" s="112" t="s">
        <v>83</v>
      </c>
      <c r="L21" s="112" t="s">
        <v>83</v>
      </c>
      <c r="M21" s="112" t="s">
        <v>83</v>
      </c>
      <c r="N21" s="112" t="s">
        <v>83</v>
      </c>
      <c r="O21" s="112" t="s">
        <v>83</v>
      </c>
      <c r="P21" s="112" t="s">
        <v>83</v>
      </c>
      <c r="Q21" s="113" t="s">
        <v>83</v>
      </c>
      <c r="R21" s="112" t="s">
        <v>83</v>
      </c>
      <c r="S21" s="112" t="s">
        <v>83</v>
      </c>
      <c r="T21" s="112" t="s">
        <v>83</v>
      </c>
      <c r="U21" s="112" t="s">
        <v>83</v>
      </c>
      <c r="V21" s="112" t="s">
        <v>83</v>
      </c>
      <c r="W21" s="112" t="s">
        <v>83</v>
      </c>
      <c r="X21" s="112" t="s">
        <v>83</v>
      </c>
      <c r="Y21" s="112" t="s">
        <v>83</v>
      </c>
      <c r="Z21" s="112" t="s">
        <v>83</v>
      </c>
      <c r="AA21" s="112" t="s">
        <v>83</v>
      </c>
      <c r="AB21" s="112" t="s">
        <v>83</v>
      </c>
      <c r="AC21" s="112" t="s">
        <v>83</v>
      </c>
      <c r="AD21" s="112" t="s">
        <v>83</v>
      </c>
      <c r="AE21" s="112" t="s">
        <v>83</v>
      </c>
      <c r="AF21" s="112" t="s">
        <v>83</v>
      </c>
      <c r="AG21" s="113" t="s">
        <v>83</v>
      </c>
      <c r="AH21" s="112" t="s">
        <v>83</v>
      </c>
      <c r="AI21" s="112" t="s">
        <v>83</v>
      </c>
      <c r="AJ21" s="112" t="s">
        <v>83</v>
      </c>
      <c r="AK21" s="112" t="s">
        <v>83</v>
      </c>
      <c r="AL21" s="112" t="s">
        <v>83</v>
      </c>
      <c r="AM21" s="112" t="s">
        <v>83</v>
      </c>
      <c r="AN21" s="112" t="s">
        <v>83</v>
      </c>
      <c r="AO21" s="112" t="s">
        <v>83</v>
      </c>
      <c r="AP21" s="112" t="s">
        <v>83</v>
      </c>
      <c r="AQ21" s="112" t="s">
        <v>83</v>
      </c>
      <c r="AR21" s="112" t="s">
        <v>83</v>
      </c>
      <c r="AS21" s="112" t="s">
        <v>83</v>
      </c>
      <c r="AT21" s="112" t="s">
        <v>83</v>
      </c>
      <c r="AU21" s="112" t="s">
        <v>83</v>
      </c>
      <c r="AV21" s="112" t="s">
        <v>83</v>
      </c>
      <c r="AW21" s="113" t="s">
        <v>83</v>
      </c>
    </row>
    <row r="22" spans="1:49" ht="14.25">
      <c r="A22" s="101" t="s">
        <v>80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11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11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115"/>
    </row>
    <row r="23" spans="1:49">
      <c r="A23" s="104" t="s">
        <v>81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05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05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05"/>
    </row>
    <row r="24" spans="1:49">
      <c r="A24" s="104"/>
      <c r="B24" s="106"/>
      <c r="C24" s="107"/>
      <c r="D24" s="108"/>
      <c r="E24" s="107"/>
      <c r="F24" s="108"/>
      <c r="G24" s="107"/>
      <c r="H24" s="108"/>
      <c r="I24" s="107"/>
      <c r="J24" s="108"/>
      <c r="K24" s="107"/>
      <c r="L24" s="108"/>
      <c r="M24" s="107"/>
      <c r="N24" s="108"/>
      <c r="O24" s="107"/>
      <c r="P24" s="108"/>
      <c r="Q24" s="109"/>
      <c r="R24" s="108"/>
      <c r="S24" s="107"/>
      <c r="T24" s="108"/>
      <c r="U24" s="107"/>
      <c r="V24" s="108"/>
      <c r="W24" s="107"/>
      <c r="X24" s="108"/>
      <c r="Y24" s="107"/>
      <c r="Z24" s="108"/>
      <c r="AA24" s="107"/>
      <c r="AB24" s="108"/>
      <c r="AC24" s="107"/>
      <c r="AD24" s="108"/>
      <c r="AE24" s="107"/>
      <c r="AF24" s="108"/>
      <c r="AG24" s="109"/>
      <c r="AH24" s="108"/>
      <c r="AI24" s="107"/>
      <c r="AJ24" s="108"/>
      <c r="AK24" s="107"/>
      <c r="AL24" s="108"/>
      <c r="AM24" s="107"/>
      <c r="AN24" s="108"/>
      <c r="AO24" s="107"/>
      <c r="AP24" s="108"/>
      <c r="AQ24" s="107"/>
      <c r="AR24" s="108"/>
      <c r="AS24" s="107"/>
      <c r="AT24" s="108"/>
      <c r="AU24" s="107"/>
      <c r="AV24" s="108"/>
      <c r="AW24" s="109"/>
    </row>
    <row r="25" spans="1:49" ht="15" thickBot="1">
      <c r="A25" s="111" t="s">
        <v>87</v>
      </c>
      <c r="B25" s="112" t="s">
        <v>83</v>
      </c>
      <c r="C25" s="112" t="s">
        <v>83</v>
      </c>
      <c r="D25" s="112" t="s">
        <v>83</v>
      </c>
      <c r="E25" s="112" t="s">
        <v>83</v>
      </c>
      <c r="F25" s="112" t="s">
        <v>83</v>
      </c>
      <c r="G25" s="112" t="s">
        <v>83</v>
      </c>
      <c r="H25" s="112" t="s">
        <v>83</v>
      </c>
      <c r="I25" s="112" t="s">
        <v>83</v>
      </c>
      <c r="J25" s="112" t="s">
        <v>83</v>
      </c>
      <c r="K25" s="112" t="s">
        <v>83</v>
      </c>
      <c r="L25" s="112" t="s">
        <v>83</v>
      </c>
      <c r="M25" s="112" t="s">
        <v>83</v>
      </c>
      <c r="N25" s="112" t="s">
        <v>83</v>
      </c>
      <c r="O25" s="112" t="s">
        <v>83</v>
      </c>
      <c r="P25" s="112" t="s">
        <v>83</v>
      </c>
      <c r="Q25" s="113" t="s">
        <v>83</v>
      </c>
      <c r="R25" s="112" t="s">
        <v>83</v>
      </c>
      <c r="S25" s="112" t="s">
        <v>83</v>
      </c>
      <c r="T25" s="112" t="s">
        <v>83</v>
      </c>
      <c r="U25" s="112" t="s">
        <v>83</v>
      </c>
      <c r="V25" s="112" t="s">
        <v>83</v>
      </c>
      <c r="W25" s="112" t="s">
        <v>83</v>
      </c>
      <c r="X25" s="112" t="s">
        <v>83</v>
      </c>
      <c r="Y25" s="112" t="s">
        <v>83</v>
      </c>
      <c r="Z25" s="112" t="s">
        <v>83</v>
      </c>
      <c r="AA25" s="112" t="s">
        <v>83</v>
      </c>
      <c r="AB25" s="112" t="s">
        <v>83</v>
      </c>
      <c r="AC25" s="112" t="s">
        <v>83</v>
      </c>
      <c r="AD25" s="112" t="s">
        <v>83</v>
      </c>
      <c r="AE25" s="112" t="s">
        <v>83</v>
      </c>
      <c r="AF25" s="112" t="s">
        <v>83</v>
      </c>
      <c r="AG25" s="113" t="s">
        <v>83</v>
      </c>
      <c r="AH25" s="112" t="s">
        <v>83</v>
      </c>
      <c r="AI25" s="112" t="s">
        <v>83</v>
      </c>
      <c r="AJ25" s="112" t="s">
        <v>83</v>
      </c>
      <c r="AK25" s="112" t="s">
        <v>83</v>
      </c>
      <c r="AL25" s="112" t="s">
        <v>83</v>
      </c>
      <c r="AM25" s="112" t="s">
        <v>83</v>
      </c>
      <c r="AN25" s="112" t="s">
        <v>83</v>
      </c>
      <c r="AO25" s="112" t="s">
        <v>83</v>
      </c>
      <c r="AP25" s="112" t="s">
        <v>83</v>
      </c>
      <c r="AQ25" s="112" t="s">
        <v>83</v>
      </c>
      <c r="AR25" s="112" t="s">
        <v>83</v>
      </c>
      <c r="AS25" s="112" t="s">
        <v>83</v>
      </c>
      <c r="AT25" s="112" t="s">
        <v>83</v>
      </c>
      <c r="AU25" s="112" t="s">
        <v>83</v>
      </c>
      <c r="AV25" s="112" t="s">
        <v>83</v>
      </c>
      <c r="AW25" s="113" t="s">
        <v>83</v>
      </c>
    </row>
    <row r="26" spans="1:49" ht="14.25">
      <c r="A26" s="101" t="s">
        <v>80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11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11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115"/>
    </row>
    <row r="27" spans="1:49">
      <c r="A27" s="104" t="s">
        <v>81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05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05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05"/>
    </row>
    <row r="28" spans="1:49">
      <c r="A28" s="104"/>
      <c r="B28" s="106"/>
      <c r="C28" s="107"/>
      <c r="D28" s="108"/>
      <c r="E28" s="107"/>
      <c r="F28" s="108"/>
      <c r="G28" s="107"/>
      <c r="H28" s="108"/>
      <c r="I28" s="107"/>
      <c r="J28" s="108"/>
      <c r="K28" s="107"/>
      <c r="L28" s="108"/>
      <c r="M28" s="107"/>
      <c r="N28" s="108"/>
      <c r="O28" s="107"/>
      <c r="P28" s="108"/>
      <c r="Q28" s="109"/>
      <c r="R28" s="108"/>
      <c r="S28" s="107"/>
      <c r="T28" s="108"/>
      <c r="U28" s="107"/>
      <c r="V28" s="108"/>
      <c r="W28" s="107"/>
      <c r="X28" s="108"/>
      <c r="Y28" s="107"/>
      <c r="Z28" s="108"/>
      <c r="AA28" s="107"/>
      <c r="AB28" s="108"/>
      <c r="AC28" s="107"/>
      <c r="AD28" s="108"/>
      <c r="AE28" s="107"/>
      <c r="AF28" s="108"/>
      <c r="AG28" s="109"/>
      <c r="AH28" s="108"/>
      <c r="AI28" s="107"/>
      <c r="AJ28" s="108"/>
      <c r="AK28" s="107"/>
      <c r="AL28" s="108"/>
      <c r="AM28" s="107"/>
      <c r="AN28" s="108"/>
      <c r="AO28" s="107"/>
      <c r="AP28" s="108"/>
      <c r="AQ28" s="107"/>
      <c r="AR28" s="108"/>
      <c r="AS28" s="107"/>
      <c r="AT28" s="108"/>
      <c r="AU28" s="107"/>
      <c r="AV28" s="108"/>
      <c r="AW28" s="109"/>
    </row>
    <row r="29" spans="1:49" ht="15" thickBot="1">
      <c r="A29" s="111" t="s">
        <v>88</v>
      </c>
      <c r="B29" s="112" t="s">
        <v>83</v>
      </c>
      <c r="C29" s="112" t="s">
        <v>83</v>
      </c>
      <c r="D29" s="112" t="s">
        <v>83</v>
      </c>
      <c r="E29" s="112" t="s">
        <v>83</v>
      </c>
      <c r="F29" s="112" t="s">
        <v>83</v>
      </c>
      <c r="G29" s="112" t="s">
        <v>83</v>
      </c>
      <c r="H29" s="112" t="s">
        <v>83</v>
      </c>
      <c r="I29" s="112" t="s">
        <v>83</v>
      </c>
      <c r="J29" s="112" t="s">
        <v>83</v>
      </c>
      <c r="K29" s="112" t="s">
        <v>83</v>
      </c>
      <c r="L29" s="112" t="s">
        <v>83</v>
      </c>
      <c r="M29" s="112" t="s">
        <v>83</v>
      </c>
      <c r="N29" s="112" t="s">
        <v>83</v>
      </c>
      <c r="O29" s="112" t="s">
        <v>83</v>
      </c>
      <c r="P29" s="112" t="s">
        <v>83</v>
      </c>
      <c r="Q29" s="113" t="s">
        <v>83</v>
      </c>
      <c r="R29" s="112" t="s">
        <v>83</v>
      </c>
      <c r="S29" s="112" t="s">
        <v>83</v>
      </c>
      <c r="T29" s="112" t="s">
        <v>83</v>
      </c>
      <c r="U29" s="112" t="s">
        <v>83</v>
      </c>
      <c r="V29" s="112" t="s">
        <v>83</v>
      </c>
      <c r="W29" s="112" t="s">
        <v>83</v>
      </c>
      <c r="X29" s="112" t="s">
        <v>83</v>
      </c>
      <c r="Y29" s="112" t="s">
        <v>83</v>
      </c>
      <c r="Z29" s="112" t="s">
        <v>83</v>
      </c>
      <c r="AA29" s="112" t="s">
        <v>83</v>
      </c>
      <c r="AB29" s="112" t="s">
        <v>83</v>
      </c>
      <c r="AC29" s="112" t="s">
        <v>83</v>
      </c>
      <c r="AD29" s="112" t="s">
        <v>83</v>
      </c>
      <c r="AE29" s="112" t="s">
        <v>83</v>
      </c>
      <c r="AF29" s="112" t="s">
        <v>83</v>
      </c>
      <c r="AG29" s="113" t="s">
        <v>83</v>
      </c>
      <c r="AH29" s="112" t="s">
        <v>83</v>
      </c>
      <c r="AI29" s="112" t="s">
        <v>83</v>
      </c>
      <c r="AJ29" s="112" t="s">
        <v>83</v>
      </c>
      <c r="AK29" s="112" t="s">
        <v>83</v>
      </c>
      <c r="AL29" s="112" t="s">
        <v>83</v>
      </c>
      <c r="AM29" s="112" t="s">
        <v>83</v>
      </c>
      <c r="AN29" s="112" t="s">
        <v>83</v>
      </c>
      <c r="AO29" s="112" t="s">
        <v>83</v>
      </c>
      <c r="AP29" s="112" t="s">
        <v>83</v>
      </c>
      <c r="AQ29" s="112" t="s">
        <v>83</v>
      </c>
      <c r="AR29" s="112" t="s">
        <v>83</v>
      </c>
      <c r="AS29" s="112" t="s">
        <v>83</v>
      </c>
      <c r="AT29" s="112" t="s">
        <v>83</v>
      </c>
      <c r="AU29" s="112" t="s">
        <v>83</v>
      </c>
      <c r="AV29" s="112" t="s">
        <v>83</v>
      </c>
      <c r="AW29" s="113" t="s">
        <v>83</v>
      </c>
    </row>
    <row r="30" spans="1:49" ht="14.25">
      <c r="A30" s="101" t="s">
        <v>80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11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11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115"/>
    </row>
    <row r="31" spans="1:49">
      <c r="A31" s="104" t="s">
        <v>81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05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05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05"/>
    </row>
    <row r="32" spans="1:49">
      <c r="A32" s="104"/>
      <c r="B32" s="106"/>
      <c r="C32" s="107"/>
      <c r="D32" s="108"/>
      <c r="E32" s="107"/>
      <c r="F32" s="108"/>
      <c r="G32" s="107"/>
      <c r="H32" s="108"/>
      <c r="I32" s="107"/>
      <c r="J32" s="108"/>
      <c r="K32" s="107"/>
      <c r="L32" s="108"/>
      <c r="M32" s="107"/>
      <c r="N32" s="108"/>
      <c r="O32" s="107"/>
      <c r="P32" s="108"/>
      <c r="Q32" s="109"/>
      <c r="R32" s="108"/>
      <c r="S32" s="107"/>
      <c r="T32" s="108"/>
      <c r="U32" s="107"/>
      <c r="V32" s="108"/>
      <c r="W32" s="107"/>
      <c r="X32" s="108"/>
      <c r="Y32" s="107"/>
      <c r="Z32" s="108"/>
      <c r="AA32" s="107"/>
      <c r="AB32" s="108"/>
      <c r="AC32" s="107"/>
      <c r="AD32" s="108"/>
      <c r="AE32" s="107"/>
      <c r="AF32" s="108"/>
      <c r="AG32" s="109"/>
      <c r="AH32" s="108"/>
      <c r="AI32" s="107"/>
      <c r="AJ32" s="108"/>
      <c r="AK32" s="107"/>
      <c r="AL32" s="108"/>
      <c r="AM32" s="107"/>
      <c r="AN32" s="108"/>
      <c r="AO32" s="107"/>
      <c r="AP32" s="108"/>
      <c r="AQ32" s="107"/>
      <c r="AR32" s="108"/>
      <c r="AS32" s="107"/>
      <c r="AT32" s="108"/>
      <c r="AU32" s="107"/>
      <c r="AV32" s="108"/>
      <c r="AW32" s="109"/>
    </row>
    <row r="33" spans="1:49" ht="15" thickBot="1">
      <c r="A33" s="111" t="s">
        <v>89</v>
      </c>
      <c r="B33" s="112" t="s">
        <v>83</v>
      </c>
      <c r="C33" s="112" t="s">
        <v>83</v>
      </c>
      <c r="D33" s="112" t="s">
        <v>83</v>
      </c>
      <c r="E33" s="112" t="s">
        <v>83</v>
      </c>
      <c r="F33" s="112" t="s">
        <v>83</v>
      </c>
      <c r="G33" s="112" t="s">
        <v>83</v>
      </c>
      <c r="H33" s="112" t="s">
        <v>83</v>
      </c>
      <c r="I33" s="112" t="s">
        <v>83</v>
      </c>
      <c r="J33" s="112" t="s">
        <v>83</v>
      </c>
      <c r="K33" s="112" t="s">
        <v>83</v>
      </c>
      <c r="L33" s="112" t="s">
        <v>83</v>
      </c>
      <c r="M33" s="112" t="s">
        <v>83</v>
      </c>
      <c r="N33" s="112" t="s">
        <v>83</v>
      </c>
      <c r="O33" s="112" t="s">
        <v>83</v>
      </c>
      <c r="P33" s="112" t="s">
        <v>83</v>
      </c>
      <c r="Q33" s="113" t="s">
        <v>83</v>
      </c>
      <c r="R33" s="112" t="s">
        <v>83</v>
      </c>
      <c r="S33" s="112" t="s">
        <v>83</v>
      </c>
      <c r="T33" s="112" t="s">
        <v>83</v>
      </c>
      <c r="U33" s="112" t="s">
        <v>83</v>
      </c>
      <c r="V33" s="112" t="s">
        <v>83</v>
      </c>
      <c r="W33" s="112" t="s">
        <v>83</v>
      </c>
      <c r="X33" s="112" t="s">
        <v>83</v>
      </c>
      <c r="Y33" s="112" t="s">
        <v>83</v>
      </c>
      <c r="Z33" s="112" t="s">
        <v>83</v>
      </c>
      <c r="AA33" s="112" t="s">
        <v>83</v>
      </c>
      <c r="AB33" s="112" t="s">
        <v>83</v>
      </c>
      <c r="AC33" s="112" t="s">
        <v>83</v>
      </c>
      <c r="AD33" s="112" t="s">
        <v>83</v>
      </c>
      <c r="AE33" s="112" t="s">
        <v>83</v>
      </c>
      <c r="AF33" s="112" t="s">
        <v>83</v>
      </c>
      <c r="AG33" s="113" t="s">
        <v>83</v>
      </c>
      <c r="AH33" s="112" t="s">
        <v>83</v>
      </c>
      <c r="AI33" s="112" t="s">
        <v>83</v>
      </c>
      <c r="AJ33" s="112" t="s">
        <v>83</v>
      </c>
      <c r="AK33" s="112" t="s">
        <v>83</v>
      </c>
      <c r="AL33" s="112" t="s">
        <v>83</v>
      </c>
      <c r="AM33" s="112" t="s">
        <v>83</v>
      </c>
      <c r="AN33" s="112" t="s">
        <v>83</v>
      </c>
      <c r="AO33" s="112" t="s">
        <v>83</v>
      </c>
      <c r="AP33" s="112" t="s">
        <v>83</v>
      </c>
      <c r="AQ33" s="112" t="s">
        <v>83</v>
      </c>
      <c r="AR33" s="112" t="s">
        <v>83</v>
      </c>
      <c r="AS33" s="112" t="s">
        <v>83</v>
      </c>
      <c r="AT33" s="112" t="s">
        <v>83</v>
      </c>
      <c r="AU33" s="112" t="s">
        <v>83</v>
      </c>
      <c r="AV33" s="112" t="s">
        <v>83</v>
      </c>
      <c r="AW33" s="113" t="s">
        <v>83</v>
      </c>
    </row>
    <row r="34" spans="1:49" ht="13.5" thickBot="1">
      <c r="F34" s="116"/>
      <c r="U34" s="14"/>
    </row>
    <row r="35" spans="1:49" ht="14.25">
      <c r="A35" s="117" t="s">
        <v>90</v>
      </c>
      <c r="B35" s="116"/>
      <c r="C35" s="116"/>
      <c r="D35" s="116"/>
      <c r="E35" s="118">
        <v>1</v>
      </c>
      <c r="F35" s="119" t="s">
        <v>91</v>
      </c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20"/>
      <c r="S35" s="121">
        <v>4</v>
      </c>
      <c r="T35" s="122" t="s">
        <v>92</v>
      </c>
      <c r="U35" s="122"/>
      <c r="V35" s="122"/>
      <c r="W35" s="122"/>
      <c r="X35" s="122"/>
      <c r="Y35" s="122"/>
      <c r="Z35" s="122"/>
      <c r="AA35" s="122"/>
      <c r="AB35" s="122"/>
      <c r="AC35" s="122"/>
      <c r="AD35" s="121">
        <v>7</v>
      </c>
      <c r="AE35" s="122" t="s">
        <v>93</v>
      </c>
      <c r="AF35" s="122"/>
      <c r="AG35" s="122"/>
      <c r="AH35" s="122"/>
      <c r="AI35" s="122"/>
      <c r="AJ35" s="122"/>
      <c r="AK35" s="122"/>
      <c r="AL35" s="122"/>
      <c r="AM35" s="122"/>
      <c r="AN35" s="123"/>
      <c r="AO35" s="124"/>
      <c r="AP35" s="125">
        <v>10</v>
      </c>
      <c r="AQ35" s="126" t="s">
        <v>94</v>
      </c>
      <c r="AR35" s="126"/>
      <c r="AS35" s="126"/>
      <c r="AT35" s="126"/>
      <c r="AU35" s="126"/>
      <c r="AV35" s="126"/>
      <c r="AW35" s="127"/>
    </row>
    <row r="36" spans="1:49" ht="12.95" customHeight="1">
      <c r="A36" s="128" t="s">
        <v>95</v>
      </c>
      <c r="B36" s="14"/>
      <c r="C36" s="14"/>
      <c r="D36" s="14"/>
      <c r="E36" s="129">
        <v>2</v>
      </c>
      <c r="F36" s="130" t="s">
        <v>96</v>
      </c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1"/>
      <c r="S36" s="132">
        <v>5</v>
      </c>
      <c r="T36" s="133" t="s">
        <v>97</v>
      </c>
      <c r="U36" s="133"/>
      <c r="V36" s="133"/>
      <c r="W36" s="133"/>
      <c r="X36" s="133"/>
      <c r="Y36" s="133"/>
      <c r="Z36" s="133"/>
      <c r="AA36" s="133"/>
      <c r="AB36" s="133"/>
      <c r="AC36" s="133"/>
      <c r="AD36" s="132">
        <v>8</v>
      </c>
      <c r="AE36" s="133" t="s">
        <v>98</v>
      </c>
      <c r="AF36" s="133"/>
      <c r="AG36" s="133"/>
      <c r="AH36" s="133"/>
      <c r="AI36" s="133"/>
      <c r="AJ36" s="133"/>
      <c r="AK36" s="133"/>
      <c r="AL36" s="133"/>
      <c r="AM36" s="133"/>
      <c r="AN36" s="133"/>
      <c r="AO36" s="134"/>
      <c r="AP36" s="135">
        <v>11</v>
      </c>
      <c r="AQ36" s="136" t="s">
        <v>99</v>
      </c>
      <c r="AR36" s="136"/>
      <c r="AS36" s="136"/>
      <c r="AT36" s="136"/>
      <c r="AU36" s="136"/>
      <c r="AV36" s="136"/>
      <c r="AW36" s="137"/>
    </row>
    <row r="37" spans="1:49" ht="12.95" customHeight="1" thickBot="1">
      <c r="A37" s="138"/>
      <c r="B37" s="18"/>
      <c r="C37" s="18"/>
      <c r="D37" s="18"/>
      <c r="E37" s="139">
        <v>3</v>
      </c>
      <c r="F37" s="140" t="s">
        <v>100</v>
      </c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1"/>
      <c r="S37" s="142">
        <v>6</v>
      </c>
      <c r="T37" s="143" t="s">
        <v>101</v>
      </c>
      <c r="U37" s="143"/>
      <c r="V37" s="143"/>
      <c r="W37" s="143"/>
      <c r="X37" s="143"/>
      <c r="Y37" s="143"/>
      <c r="Z37" s="143"/>
      <c r="AA37" s="143"/>
      <c r="AB37" s="143"/>
      <c r="AC37" s="143"/>
      <c r="AD37" s="144">
        <v>9</v>
      </c>
      <c r="AE37" s="145" t="s">
        <v>102</v>
      </c>
      <c r="AF37" s="145"/>
      <c r="AG37" s="145"/>
      <c r="AH37" s="145"/>
      <c r="AI37" s="145"/>
      <c r="AJ37" s="145"/>
      <c r="AK37" s="145"/>
      <c r="AL37" s="145"/>
      <c r="AM37" s="145"/>
      <c r="AN37" s="145"/>
      <c r="AO37" s="146"/>
      <c r="AP37" s="147"/>
      <c r="AQ37" s="148"/>
      <c r="AR37" s="148"/>
      <c r="AS37" s="148"/>
      <c r="AT37" s="148"/>
      <c r="AU37" s="148"/>
      <c r="AV37" s="148"/>
      <c r="AW37" s="149"/>
    </row>
    <row r="39" spans="1:49">
      <c r="AO39" s="2" t="s">
        <v>103</v>
      </c>
    </row>
  </sheetData>
  <phoneticPr fontId="0" type="noConversion"/>
  <pageMargins left="0.59055118110236227" right="0.23622047244094491" top="0.39370078740157483" bottom="0.19685039370078741" header="0.19685039370078741" footer="0.19685039370078741"/>
  <pageSetup paperSize="9" orientation="landscape" r:id="rId1"/>
  <headerFooter alignWithMargins="0">
    <oddHeader>&amp;C&amp;16&amp;UMachine downtimes</oddHeader>
    <oddFooter xml:space="preserve">&amp;L&amp;G&amp;C&amp;A&amp;Rrevision 01,  04.01.2001 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"/>
  <sheetViews>
    <sheetView workbookViewId="0">
      <pane ySplit="5" topLeftCell="A6" activePane="bottomLeft" state="frozen"/>
      <selection pane="bottomLeft" activeCell="L8" sqref="L8"/>
    </sheetView>
  </sheetViews>
  <sheetFormatPr baseColWidth="10" defaultRowHeight="15"/>
  <cols>
    <col min="1" max="1" width="7.77734375" customWidth="1"/>
    <col min="2" max="2" width="9.44140625" customWidth="1"/>
    <col min="3" max="3" width="6" customWidth="1"/>
    <col min="5" max="5" width="9.109375" bestFit="1" customWidth="1"/>
    <col min="6" max="6" width="6.33203125" bestFit="1" customWidth="1"/>
    <col min="7" max="7" width="6" bestFit="1" customWidth="1"/>
    <col min="8" max="8" width="7.33203125" bestFit="1" customWidth="1"/>
    <col min="9" max="9" width="6" bestFit="1" customWidth="1"/>
    <col min="10" max="10" width="6.33203125" bestFit="1" customWidth="1"/>
    <col min="11" max="11" width="5.33203125" bestFit="1" customWidth="1"/>
    <col min="12" max="12" width="8.33203125" bestFit="1" customWidth="1"/>
    <col min="13" max="13" width="7.44140625" bestFit="1" customWidth="1"/>
    <col min="14" max="14" width="5.5546875" bestFit="1" customWidth="1"/>
    <col min="15" max="15" width="6.44140625" bestFit="1" customWidth="1"/>
    <col min="16" max="16" width="9" bestFit="1" customWidth="1"/>
    <col min="17" max="17" width="8.44140625" bestFit="1" customWidth="1"/>
    <col min="18" max="18" width="7.33203125" bestFit="1" customWidth="1"/>
    <col min="19" max="19" width="6.5546875" bestFit="1" customWidth="1"/>
    <col min="20" max="20" width="13.77734375" customWidth="1"/>
    <col min="21" max="21" width="10.88671875" bestFit="1" customWidth="1"/>
    <col min="22" max="22" width="6.33203125" bestFit="1" customWidth="1"/>
  </cols>
  <sheetData>
    <row r="1" spans="1:23">
      <c r="A1" s="150"/>
      <c r="B1" s="151"/>
      <c r="C1" s="152"/>
      <c r="D1" s="153"/>
      <c r="E1" s="154"/>
      <c r="F1" s="151"/>
      <c r="G1" s="152">
        <f>SUBTOTAL(2,G6:G14959)</f>
        <v>0</v>
      </c>
      <c r="H1" s="152">
        <f>SUBTOTAL(2,H6:H14958)</f>
        <v>2</v>
      </c>
      <c r="I1" s="152">
        <f>SUBTOTAL(2,I6:I14959)</f>
        <v>0</v>
      </c>
      <c r="J1" s="152">
        <f>SUBTOTAL(2,J6:J14959)</f>
        <v>1</v>
      </c>
      <c r="K1" s="152">
        <f>SUBTOTAL(2,K6:K14959)</f>
        <v>1</v>
      </c>
      <c r="L1" s="152">
        <f>SUBTOTAL(2,L6:L14959)</f>
        <v>1</v>
      </c>
      <c r="M1" s="152">
        <f>SUBTOTAL(2,M6:M14959)</f>
        <v>1</v>
      </c>
      <c r="N1" s="152">
        <f>SUBTOTAL(2,N6:N14958)</f>
        <v>0</v>
      </c>
      <c r="O1" s="152">
        <f>SUBTOTAL(2,O6:O14959)</f>
        <v>0</v>
      </c>
      <c r="P1" s="150">
        <f>SUBTOTAL(2,P6:P14959)</f>
        <v>0</v>
      </c>
      <c r="Q1" s="150"/>
      <c r="R1" s="155">
        <f>SUBTOTAL(2,R6:R14959)</f>
        <v>0</v>
      </c>
      <c r="S1" s="152"/>
      <c r="T1" s="156"/>
      <c r="U1" s="157"/>
      <c r="V1" s="156"/>
      <c r="W1" s="156"/>
    </row>
    <row r="2" spans="1:23">
      <c r="A2" s="150"/>
      <c r="B2" s="151"/>
      <c r="C2" s="152"/>
      <c r="D2" s="153"/>
      <c r="E2" s="154"/>
      <c r="F2" s="158"/>
      <c r="G2" s="159" t="s">
        <v>104</v>
      </c>
      <c r="H2" s="159" t="s">
        <v>105</v>
      </c>
      <c r="I2" s="160" t="s">
        <v>106</v>
      </c>
      <c r="J2" s="161" t="s">
        <v>107</v>
      </c>
      <c r="K2" s="161" t="s">
        <v>108</v>
      </c>
      <c r="L2" s="161" t="s">
        <v>109</v>
      </c>
      <c r="M2" s="161" t="s">
        <v>110</v>
      </c>
      <c r="N2" s="161" t="s">
        <v>111</v>
      </c>
      <c r="O2" s="162" t="s">
        <v>112</v>
      </c>
      <c r="P2" s="163" t="s">
        <v>113</v>
      </c>
      <c r="Q2" s="164" t="s">
        <v>114</v>
      </c>
      <c r="R2" s="165" t="s">
        <v>115</v>
      </c>
      <c r="S2" s="152" t="s">
        <v>116</v>
      </c>
      <c r="T2" s="166" t="s">
        <v>117</v>
      </c>
      <c r="U2" s="156"/>
      <c r="V2" s="156"/>
      <c r="W2" s="156"/>
    </row>
    <row r="3" spans="1:23" ht="23.25">
      <c r="A3" s="167" t="s">
        <v>118</v>
      </c>
      <c r="B3" s="151"/>
      <c r="C3" s="152"/>
      <c r="D3" s="168"/>
      <c r="E3" s="154"/>
      <c r="F3" s="151"/>
      <c r="G3" s="152">
        <f>SUBTOTAL(9,G6:G13959)</f>
        <v>0</v>
      </c>
      <c r="H3" s="152">
        <f>SUBTOTAL(9,H6:H13958)</f>
        <v>2</v>
      </c>
      <c r="I3" s="152">
        <f>SUBTOTAL(9,I6:I13959)</f>
        <v>0</v>
      </c>
      <c r="J3" s="152">
        <f>SUBTOTAL(9,J6:J13959)</f>
        <v>1.25</v>
      </c>
      <c r="K3" s="152">
        <f>SUBTOTAL(9,K6:K13959)</f>
        <v>0.75</v>
      </c>
      <c r="L3" s="152">
        <f>SUBTOTAL(9,L6:L13959)</f>
        <v>0.5</v>
      </c>
      <c r="M3" s="152">
        <f>SUBTOTAL(9,M6:M13959)</f>
        <v>0.5</v>
      </c>
      <c r="N3" s="152">
        <f>SUBTOTAL(9,N6:N13958)</f>
        <v>0</v>
      </c>
      <c r="O3" s="152">
        <f>SUBTOTAL(9,O6:O13959)</f>
        <v>0</v>
      </c>
      <c r="P3" s="150">
        <f>SUBTOTAL(9,P6:P13959)</f>
        <v>0</v>
      </c>
      <c r="Q3" s="150"/>
      <c r="R3" s="155">
        <f>SUBTOTAL(9,R6:R13959)</f>
        <v>0</v>
      </c>
      <c r="S3" s="152">
        <f>SUM(G3:R3)</f>
        <v>5</v>
      </c>
      <c r="T3" s="157" t="s">
        <v>119</v>
      </c>
      <c r="U3" s="156"/>
      <c r="V3" s="156"/>
      <c r="W3" s="156"/>
    </row>
    <row r="4" spans="1:23">
      <c r="A4" s="150"/>
      <c r="B4" s="151"/>
      <c r="C4" s="152"/>
      <c r="D4" s="153"/>
      <c r="E4" s="154"/>
      <c r="F4" s="151"/>
      <c r="G4" s="169">
        <f t="shared" ref="G4:P4" si="0">+G3/$S$3</f>
        <v>0</v>
      </c>
      <c r="H4" s="169">
        <f t="shared" si="0"/>
        <v>0.4</v>
      </c>
      <c r="I4" s="169">
        <f t="shared" si="0"/>
        <v>0</v>
      </c>
      <c r="J4" s="169">
        <f t="shared" si="0"/>
        <v>0.25</v>
      </c>
      <c r="K4" s="169">
        <f t="shared" si="0"/>
        <v>0.15</v>
      </c>
      <c r="L4" s="169">
        <f t="shared" si="0"/>
        <v>0.1</v>
      </c>
      <c r="M4" s="169">
        <f t="shared" si="0"/>
        <v>0.1</v>
      </c>
      <c r="N4" s="169">
        <f t="shared" si="0"/>
        <v>0</v>
      </c>
      <c r="O4" s="170">
        <f t="shared" si="0"/>
        <v>0</v>
      </c>
      <c r="P4" s="170">
        <f t="shared" si="0"/>
        <v>0</v>
      </c>
      <c r="Q4" s="170"/>
      <c r="R4" s="171">
        <f>+R3/$S$3</f>
        <v>0</v>
      </c>
      <c r="S4" s="169">
        <v>1</v>
      </c>
      <c r="T4" s="156"/>
      <c r="U4" s="157"/>
      <c r="V4" s="156"/>
      <c r="W4" s="156"/>
    </row>
    <row r="5" spans="1:23" ht="15.75" thickBot="1">
      <c r="A5" s="172" t="s">
        <v>120</v>
      </c>
      <c r="B5" s="173" t="s">
        <v>121</v>
      </c>
      <c r="C5" s="172" t="s">
        <v>122</v>
      </c>
      <c r="D5" s="174" t="s">
        <v>123</v>
      </c>
      <c r="E5" s="175" t="s">
        <v>124</v>
      </c>
      <c r="F5" s="173" t="s">
        <v>125</v>
      </c>
      <c r="G5" s="176" t="s">
        <v>104</v>
      </c>
      <c r="H5" s="176" t="s">
        <v>105</v>
      </c>
      <c r="I5" s="177" t="s">
        <v>106</v>
      </c>
      <c r="J5" s="178" t="s">
        <v>107</v>
      </c>
      <c r="K5" s="178" t="s">
        <v>108</v>
      </c>
      <c r="L5" s="178" t="s">
        <v>109</v>
      </c>
      <c r="M5" s="178" t="s">
        <v>110</v>
      </c>
      <c r="N5" s="178" t="s">
        <v>111</v>
      </c>
      <c r="O5" s="179" t="s">
        <v>112</v>
      </c>
      <c r="P5" s="180" t="s">
        <v>113</v>
      </c>
      <c r="Q5" s="181" t="s">
        <v>114</v>
      </c>
      <c r="R5" s="182" t="s">
        <v>115</v>
      </c>
      <c r="S5" s="172" t="s">
        <v>116</v>
      </c>
      <c r="T5" s="183" t="s">
        <v>126</v>
      </c>
      <c r="U5" s="184" t="s">
        <v>127</v>
      </c>
      <c r="V5" s="185" t="s">
        <v>128</v>
      </c>
      <c r="W5" s="156"/>
    </row>
    <row r="6" spans="1:23" ht="15.75" thickTop="1">
      <c r="A6" s="150">
        <v>1</v>
      </c>
      <c r="B6" s="151" t="s">
        <v>129</v>
      </c>
      <c r="C6" s="152">
        <v>3</v>
      </c>
      <c r="D6" s="153" t="s">
        <v>130</v>
      </c>
      <c r="E6" s="154">
        <v>36893</v>
      </c>
      <c r="F6" s="151" t="s">
        <v>131</v>
      </c>
      <c r="G6" s="152"/>
      <c r="H6" s="152"/>
      <c r="I6" s="152"/>
      <c r="J6" s="152"/>
      <c r="K6" s="152"/>
      <c r="L6" s="152">
        <v>0.5</v>
      </c>
      <c r="M6" s="152">
        <v>0.5</v>
      </c>
      <c r="N6" s="152"/>
      <c r="O6" s="150"/>
      <c r="P6" s="150"/>
      <c r="Q6" s="150"/>
      <c r="R6" s="155"/>
      <c r="S6">
        <f>SUM(G6:R6)</f>
        <v>1</v>
      </c>
      <c r="T6">
        <f>SUM(J6:N6)</f>
        <v>1</v>
      </c>
      <c r="U6">
        <f>SUM(O5:Q5)</f>
        <v>0</v>
      </c>
      <c r="V6">
        <f>SUM(G6:I6)</f>
        <v>0</v>
      </c>
    </row>
    <row r="7" spans="1:23">
      <c r="A7" s="150">
        <v>1</v>
      </c>
      <c r="B7" s="151" t="s">
        <v>129</v>
      </c>
      <c r="C7" s="152">
        <v>1</v>
      </c>
      <c r="D7" s="153" t="s">
        <v>132</v>
      </c>
      <c r="E7" s="154">
        <v>36894</v>
      </c>
      <c r="F7" s="151" t="s">
        <v>131</v>
      </c>
      <c r="G7" s="152"/>
      <c r="H7" s="152">
        <v>1</v>
      </c>
      <c r="I7" s="152"/>
      <c r="J7" s="152"/>
      <c r="K7" s="152"/>
      <c r="L7" s="152"/>
      <c r="M7" s="152"/>
      <c r="N7" s="152"/>
      <c r="O7" s="150"/>
      <c r="P7" s="150"/>
      <c r="Q7" s="150"/>
      <c r="R7" s="155"/>
      <c r="S7">
        <f>SUM(G7:R7)</f>
        <v>1</v>
      </c>
      <c r="T7">
        <f>SUM(J7:N7)</f>
        <v>0</v>
      </c>
      <c r="U7">
        <f>SUM(O6:Q6)</f>
        <v>0</v>
      </c>
    </row>
    <row r="8" spans="1:23">
      <c r="A8" s="150">
        <v>1</v>
      </c>
      <c r="B8" s="151" t="s">
        <v>129</v>
      </c>
      <c r="C8" s="152">
        <v>1</v>
      </c>
      <c r="D8" s="153" t="s">
        <v>133</v>
      </c>
      <c r="E8" s="154">
        <v>36896</v>
      </c>
      <c r="F8" s="151" t="s">
        <v>131</v>
      </c>
      <c r="G8" s="152"/>
      <c r="H8" s="152">
        <v>1</v>
      </c>
      <c r="I8" s="152"/>
      <c r="J8" s="152"/>
      <c r="K8" s="152">
        <v>0.75</v>
      </c>
      <c r="L8" s="152"/>
      <c r="M8" s="152"/>
      <c r="N8" s="152"/>
      <c r="O8" s="150"/>
      <c r="P8" s="150"/>
      <c r="Q8" s="150"/>
      <c r="R8" s="155"/>
      <c r="S8">
        <f>SUM(G8:R8)</f>
        <v>1.75</v>
      </c>
      <c r="T8">
        <f>SUM(J8:N8)</f>
        <v>0.75</v>
      </c>
      <c r="U8">
        <f>SUM(O7:Q7)</f>
        <v>0</v>
      </c>
    </row>
    <row r="9" spans="1:23">
      <c r="A9" s="150">
        <v>1</v>
      </c>
      <c r="B9" s="151" t="s">
        <v>129</v>
      </c>
      <c r="C9" s="152">
        <v>2</v>
      </c>
      <c r="D9" s="153" t="s">
        <v>133</v>
      </c>
      <c r="E9" s="154">
        <v>36896</v>
      </c>
      <c r="F9" s="151" t="s">
        <v>131</v>
      </c>
      <c r="G9" s="152"/>
      <c r="H9" s="152"/>
      <c r="I9" s="152"/>
      <c r="J9" s="152">
        <v>1.25</v>
      </c>
      <c r="K9" s="152"/>
      <c r="L9" s="152"/>
      <c r="M9" s="152"/>
      <c r="N9" s="152"/>
      <c r="O9" s="150"/>
      <c r="P9" s="150"/>
      <c r="Q9" s="150"/>
      <c r="R9" s="155"/>
      <c r="S9">
        <f>SUM(G9:R9)</f>
        <v>1.25</v>
      </c>
      <c r="T9">
        <f>SUM(J9:N9)</f>
        <v>1.25</v>
      </c>
      <c r="U9">
        <f>SUM(O8:Q8)</f>
        <v>0</v>
      </c>
    </row>
  </sheetData>
  <phoneticPr fontId="0" type="noConversion"/>
  <dataValidations count="9">
    <dataValidation type="list" allowBlank="1" showDropDown="1" showInputMessage="1" showErrorMessage="1" errorTitle="Bereichsüberschreitung" error="Nur 01-001, 01-010, 01-020 zulässig !" sqref="B6:B9 B1 B3:B4">
      <formula1>$Z$3:$AB$3</formula1>
    </dataValidation>
    <dataValidation type="date" allowBlank="1" showInputMessage="1" showErrorMessage="1" errorTitle="Bereichsüberschreitung" error="Wert darf nur zwischen 1.1. und heute liegen !" sqref="E6:E9 E1 E3:E4">
      <formula1>36892</formula1>
      <formula2>TODAY()</formula2>
    </dataValidation>
    <dataValidation type="decimal" operator="lessThanOrEqual" allowBlank="1" showInputMessage="1" showErrorMessage="1" sqref="S6:S9">
      <formula1>8</formula1>
    </dataValidation>
    <dataValidation type="decimal" allowBlank="1" showInputMessage="1" showErrorMessage="1" errorTitle="Bereichsüberschreitung" error="Nur Werte zwischen 0 und 8 sind zulässig !" sqref="G6:R9 G1:R1 G3:R4">
      <formula1>0</formula1>
      <formula2>8</formula2>
    </dataValidation>
    <dataValidation type="whole" allowBlank="1" showInputMessage="1" showErrorMessage="1" errorTitle="Berichsüberschreitung" error="Nur Werte von 1 bis 30 zulässig !!" sqref="A6:A9 A1 A4">
      <formula1>0</formula1>
      <formula2>30</formula2>
    </dataValidation>
    <dataValidation type="whole" allowBlank="1" showInputMessage="1" showErrorMessage="1" errorTitle="Bereichsüberschreitung" error="Nur ganze Zahl zwischen 1 und 3 zulässig !" sqref="C6:C9 C1 C3:C4">
      <formula1>1</formula1>
      <formula2>3</formula2>
    </dataValidation>
    <dataValidation type="textLength" operator="lessThanOrEqual" allowBlank="1" showInputMessage="1" showErrorMessage="1" errorTitle="Bereichsüberschreitung" error="Textlänge maximal 11 Zeichen !" sqref="D6:D9 D1 D3:D4">
      <formula1>11</formula1>
    </dataValidation>
    <dataValidation type="textLength" operator="equal" allowBlank="1" showInputMessage="1" showErrorMessage="1" errorTitle="Bereichsüberschreitung" error="Textlänge muss 5 Zeichen sein (WW-JJ) !" sqref="F6:F9 F1 F3:F4">
      <formula1>5</formula1>
    </dataValidation>
    <dataValidation type="custom" allowBlank="1" showInputMessage="1" errorTitle="Berichsüberschreitung" error="Nur Werte von 1 bis 30 zulässig !!" sqref="A3">
      <formula1>0</formula1>
    </dataValidation>
  </dataValidations>
  <pageMargins left="0.78740157480314965" right="0.78740157480314965" top="0.98425196850393704" bottom="0.98425196850393704" header="0.51181102362204722" footer="0.51181102362204722"/>
  <pageSetup paperSize="9" scale="63" orientation="landscape" horizontalDpi="4294967294" r:id="rId1"/>
  <headerFooter alignWithMargins="0">
    <oddFooter>&amp;L&amp;G&amp;C&amp;A&amp;RRevision 01 &amp;D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syncVertical="1" syncRef="A1" transitionEvaluation="1" transitionEntry="1"/>
  <dimension ref="A1:AC98"/>
  <sheetViews>
    <sheetView showGridLines="0" workbookViewId="0">
      <selection activeCell="C4" sqref="C4"/>
    </sheetView>
  </sheetViews>
  <sheetFormatPr baseColWidth="10" defaultColWidth="5.88671875" defaultRowHeight="12"/>
  <cols>
    <col min="1" max="1" width="4.109375" style="189" customWidth="1"/>
    <col min="2" max="7" width="6.77734375" style="189" customWidth="1"/>
    <col min="8" max="13" width="5.88671875" style="189"/>
    <col min="14" max="14" width="7.77734375" style="189" customWidth="1"/>
    <col min="15" max="26" width="5.88671875" style="189"/>
    <col min="27" max="28" width="6.77734375" style="189" customWidth="1"/>
    <col min="29" max="29" width="20.109375" style="189" customWidth="1"/>
    <col min="30" max="16384" width="5.88671875" style="189"/>
  </cols>
  <sheetData>
    <row r="1" spans="1:13">
      <c r="A1" s="188" t="s">
        <v>144</v>
      </c>
    </row>
    <row r="2" spans="1:13">
      <c r="C2" s="188" t="s">
        <v>145</v>
      </c>
    </row>
    <row r="3" spans="1:13">
      <c r="A3" s="190" t="s">
        <v>146</v>
      </c>
    </row>
    <row r="4" spans="1:13">
      <c r="A4" s="190"/>
    </row>
    <row r="5" spans="1:13" ht="12.75">
      <c r="A5" s="191" t="s">
        <v>180</v>
      </c>
      <c r="J5" s="192" t="s">
        <v>147</v>
      </c>
      <c r="K5" s="192" t="s">
        <v>148</v>
      </c>
    </row>
    <row r="6" spans="1:13" ht="12.75">
      <c r="A6" s="193" t="s">
        <v>149</v>
      </c>
      <c r="B6" s="194"/>
      <c r="C6" s="194"/>
      <c r="D6" s="194"/>
      <c r="E6" s="194"/>
      <c r="F6" s="194"/>
      <c r="G6" s="194"/>
      <c r="H6" s="194"/>
      <c r="I6" s="194"/>
      <c r="J6" s="192" t="s">
        <v>134</v>
      </c>
      <c r="K6" s="192" t="s">
        <v>150</v>
      </c>
      <c r="L6" s="192"/>
      <c r="M6" s="192"/>
    </row>
    <row r="7" spans="1:13" ht="12.75">
      <c r="A7" s="193" t="s">
        <v>151</v>
      </c>
      <c r="B7" s="194"/>
      <c r="C7" s="194"/>
      <c r="D7" s="194"/>
      <c r="E7" s="194"/>
      <c r="F7" s="194"/>
      <c r="G7" s="194"/>
      <c r="H7" s="194"/>
      <c r="I7" s="194"/>
      <c r="J7" s="192" t="s">
        <v>135</v>
      </c>
      <c r="K7" s="192" t="s">
        <v>152</v>
      </c>
      <c r="L7" s="192"/>
      <c r="M7" s="192"/>
    </row>
    <row r="8" spans="1:13">
      <c r="A8" s="195" t="s">
        <v>181</v>
      </c>
      <c r="B8" s="194"/>
      <c r="C8" s="194"/>
      <c r="D8" s="194"/>
      <c r="E8" s="194"/>
      <c r="F8" s="194"/>
      <c r="G8" s="194"/>
      <c r="H8" s="194"/>
      <c r="I8" s="194"/>
    </row>
    <row r="9" spans="1:13">
      <c r="A9" s="196"/>
    </row>
    <row r="10" spans="1:13">
      <c r="A10" s="197" t="s">
        <v>153</v>
      </c>
    </row>
    <row r="11" spans="1:13">
      <c r="A11" s="196" t="s">
        <v>154</v>
      </c>
    </row>
    <row r="12" spans="1:13">
      <c r="A12" s="196" t="s">
        <v>155</v>
      </c>
    </row>
    <row r="13" spans="1:13">
      <c r="A13" s="196" t="s">
        <v>156</v>
      </c>
    </row>
    <row r="14" spans="1:13">
      <c r="A14" s="196" t="s">
        <v>157</v>
      </c>
    </row>
    <row r="15" spans="1:13">
      <c r="A15" s="196"/>
    </row>
    <row r="16" spans="1:13">
      <c r="A16" s="197" t="s">
        <v>158</v>
      </c>
    </row>
    <row r="17" spans="1:1">
      <c r="A17" s="197" t="s">
        <v>159</v>
      </c>
    </row>
    <row r="18" spans="1:1">
      <c r="A18" s="196" t="s">
        <v>160</v>
      </c>
    </row>
    <row r="19" spans="1:1">
      <c r="A19" s="196" t="s">
        <v>161</v>
      </c>
    </row>
    <row r="20" spans="1:1">
      <c r="A20" s="196" t="s">
        <v>162</v>
      </c>
    </row>
    <row r="21" spans="1:1">
      <c r="A21" s="196" t="s">
        <v>163</v>
      </c>
    </row>
    <row r="22" spans="1:1">
      <c r="A22" s="196" t="s">
        <v>164</v>
      </c>
    </row>
    <row r="23" spans="1:1">
      <c r="A23" s="196" t="s">
        <v>163</v>
      </c>
    </row>
    <row r="24" spans="1:1">
      <c r="A24" s="196" t="s">
        <v>165</v>
      </c>
    </row>
    <row r="25" spans="1:1">
      <c r="A25" s="196"/>
    </row>
    <row r="26" spans="1:1">
      <c r="A26" s="197" t="s">
        <v>166</v>
      </c>
    </row>
    <row r="27" spans="1:1">
      <c r="A27" s="196" t="s">
        <v>167</v>
      </c>
    </row>
    <row r="28" spans="1:1">
      <c r="A28" s="196" t="s">
        <v>168</v>
      </c>
    </row>
    <row r="29" spans="1:1">
      <c r="A29" s="196" t="s">
        <v>169</v>
      </c>
    </row>
    <row r="30" spans="1:1">
      <c r="A30" s="196" t="s">
        <v>170</v>
      </c>
    </row>
    <row r="31" spans="1:1">
      <c r="A31" s="196" t="s">
        <v>171</v>
      </c>
    </row>
    <row r="32" spans="1:1">
      <c r="A32" s="196" t="s">
        <v>172</v>
      </c>
    </row>
    <row r="33" spans="1:29">
      <c r="J33" s="196" t="s">
        <v>173</v>
      </c>
    </row>
    <row r="34" spans="1:29">
      <c r="A34" s="198" t="s">
        <v>54</v>
      </c>
      <c r="B34" s="196" t="s">
        <v>174</v>
      </c>
      <c r="C34" s="196" t="s">
        <v>147</v>
      </c>
      <c r="D34" s="196" t="s">
        <v>134</v>
      </c>
      <c r="E34" s="196" t="s">
        <v>135</v>
      </c>
      <c r="F34" s="196" t="s">
        <v>175</v>
      </c>
      <c r="G34" s="196" t="s">
        <v>176</v>
      </c>
      <c r="H34" s="196" t="s">
        <v>177</v>
      </c>
      <c r="J34" s="196" t="s">
        <v>178</v>
      </c>
      <c r="K34" s="196" t="s">
        <v>179</v>
      </c>
      <c r="AA34" s="196"/>
      <c r="AB34" s="196"/>
      <c r="AC34" s="196"/>
    </row>
    <row r="35" spans="1:29">
      <c r="A35" s="196" t="s">
        <v>136</v>
      </c>
      <c r="AA35" s="196"/>
      <c r="AB35" s="196"/>
      <c r="AC35" s="196"/>
    </row>
    <row r="36" spans="1:29">
      <c r="C36" s="199">
        <f>AVERAGE(B38:B62)</f>
        <v>20.04</v>
      </c>
      <c r="D36" s="200">
        <f>C$36-2.66*G$36</f>
        <v>8.6241666666666639</v>
      </c>
      <c r="E36" s="200">
        <f>C$36+2.66*G$36</f>
        <v>31.455833333333334</v>
      </c>
      <c r="F36" s="200">
        <f>G36*3.27</f>
        <v>14.033750000000001</v>
      </c>
      <c r="G36" s="199">
        <f>AVERAGE(H38:H62)</f>
        <v>4.291666666666667</v>
      </c>
      <c r="J36" s="199">
        <f>C36-3*STDEVP(B38:B62)</f>
        <v>10.23665363255995</v>
      </c>
      <c r="K36" s="199">
        <f>C36+3*STDEVP(B38:B62)</f>
        <v>29.843346367440049</v>
      </c>
    </row>
    <row r="37" spans="1:29">
      <c r="A37" s="196" t="s">
        <v>136</v>
      </c>
    </row>
    <row r="38" spans="1:29">
      <c r="A38" s="201">
        <v>1</v>
      </c>
      <c r="B38" s="202">
        <v>19</v>
      </c>
      <c r="C38" s="200">
        <f t="shared" ref="C38:C69" si="0">C$36</f>
        <v>20.04</v>
      </c>
      <c r="D38" s="200">
        <f>D36</f>
        <v>8.6241666666666639</v>
      </c>
      <c r="E38" s="200">
        <f>E36</f>
        <v>31.455833333333334</v>
      </c>
      <c r="F38" s="200">
        <f>F36</f>
        <v>14.033750000000001</v>
      </c>
      <c r="G38" s="200">
        <f t="shared" ref="G38:G69" si="1">G$36</f>
        <v>4.291666666666667</v>
      </c>
      <c r="J38" s="200">
        <f>J36</f>
        <v>10.23665363255995</v>
      </c>
      <c r="K38" s="200">
        <f>K36</f>
        <v>29.843346367440049</v>
      </c>
      <c r="AA38" s="196"/>
      <c r="AB38" s="196"/>
      <c r="AC38" s="196"/>
    </row>
    <row r="39" spans="1:29">
      <c r="A39" s="201">
        <v>2</v>
      </c>
      <c r="B39" s="202">
        <v>27</v>
      </c>
      <c r="C39" s="200">
        <f t="shared" si="0"/>
        <v>20.04</v>
      </c>
      <c r="D39" s="200">
        <f>D38</f>
        <v>8.6241666666666639</v>
      </c>
      <c r="E39" s="200">
        <f>E38</f>
        <v>31.455833333333334</v>
      </c>
      <c r="F39" s="200">
        <f>F38</f>
        <v>14.033750000000001</v>
      </c>
      <c r="G39" s="200">
        <f t="shared" si="1"/>
        <v>4.291666666666667</v>
      </c>
      <c r="H39" s="200">
        <f t="shared" ref="H39:H68" si="2">ABS(B39-B38)</f>
        <v>8</v>
      </c>
      <c r="J39" s="200">
        <f t="shared" ref="J39:J70" si="3">J38</f>
        <v>10.23665363255995</v>
      </c>
      <c r="K39" s="200">
        <f t="shared" ref="K39:K70" si="4">K38</f>
        <v>29.843346367440049</v>
      </c>
      <c r="AA39" s="196"/>
      <c r="AB39" s="196"/>
      <c r="AC39" s="196"/>
    </row>
    <row r="40" spans="1:29">
      <c r="A40" s="201">
        <v>3</v>
      </c>
      <c r="B40" s="202">
        <v>20</v>
      </c>
      <c r="C40" s="200">
        <f t="shared" si="0"/>
        <v>20.04</v>
      </c>
      <c r="D40" s="200">
        <f t="shared" ref="D40:F59" si="5">D38</f>
        <v>8.6241666666666639</v>
      </c>
      <c r="E40" s="200">
        <f t="shared" si="5"/>
        <v>31.455833333333334</v>
      </c>
      <c r="F40" s="200">
        <f t="shared" si="5"/>
        <v>14.033750000000001</v>
      </c>
      <c r="G40" s="200">
        <f t="shared" si="1"/>
        <v>4.291666666666667</v>
      </c>
      <c r="H40" s="200">
        <f t="shared" si="2"/>
        <v>7</v>
      </c>
      <c r="J40" s="200">
        <f t="shared" si="3"/>
        <v>10.23665363255995</v>
      </c>
      <c r="K40" s="200">
        <f t="shared" si="4"/>
        <v>29.843346367440049</v>
      </c>
      <c r="AB40" s="203"/>
    </row>
    <row r="41" spans="1:29">
      <c r="A41" s="201">
        <v>4</v>
      </c>
      <c r="B41" s="202">
        <v>16</v>
      </c>
      <c r="C41" s="200">
        <f t="shared" si="0"/>
        <v>20.04</v>
      </c>
      <c r="D41" s="200">
        <f t="shared" si="5"/>
        <v>8.6241666666666639</v>
      </c>
      <c r="E41" s="200">
        <f t="shared" si="5"/>
        <v>31.455833333333334</v>
      </c>
      <c r="F41" s="200">
        <f t="shared" si="5"/>
        <v>14.033750000000001</v>
      </c>
      <c r="G41" s="200">
        <f t="shared" si="1"/>
        <v>4.291666666666667</v>
      </c>
      <c r="H41" s="200">
        <f t="shared" si="2"/>
        <v>4</v>
      </c>
      <c r="J41" s="200">
        <f t="shared" si="3"/>
        <v>10.23665363255995</v>
      </c>
      <c r="K41" s="200">
        <f t="shared" si="4"/>
        <v>29.843346367440049</v>
      </c>
    </row>
    <row r="42" spans="1:29">
      <c r="A42" s="201">
        <v>5</v>
      </c>
      <c r="B42" s="202">
        <v>18</v>
      </c>
      <c r="C42" s="200">
        <f t="shared" si="0"/>
        <v>20.04</v>
      </c>
      <c r="D42" s="200">
        <f t="shared" si="5"/>
        <v>8.6241666666666639</v>
      </c>
      <c r="E42" s="200">
        <f t="shared" si="5"/>
        <v>31.455833333333334</v>
      </c>
      <c r="F42" s="200">
        <f t="shared" si="5"/>
        <v>14.033750000000001</v>
      </c>
      <c r="G42" s="200">
        <f t="shared" si="1"/>
        <v>4.291666666666667</v>
      </c>
      <c r="H42" s="200">
        <f t="shared" si="2"/>
        <v>2</v>
      </c>
      <c r="J42" s="200">
        <f t="shared" si="3"/>
        <v>10.23665363255995</v>
      </c>
      <c r="K42" s="200">
        <f t="shared" si="4"/>
        <v>29.843346367440049</v>
      </c>
    </row>
    <row r="43" spans="1:29">
      <c r="A43" s="201">
        <v>6</v>
      </c>
      <c r="B43" s="202">
        <v>25</v>
      </c>
      <c r="C43" s="200">
        <f t="shared" si="0"/>
        <v>20.04</v>
      </c>
      <c r="D43" s="200">
        <f t="shared" si="5"/>
        <v>8.6241666666666639</v>
      </c>
      <c r="E43" s="200">
        <f t="shared" si="5"/>
        <v>31.455833333333334</v>
      </c>
      <c r="F43" s="200">
        <f t="shared" si="5"/>
        <v>14.033750000000001</v>
      </c>
      <c r="G43" s="200">
        <f t="shared" si="1"/>
        <v>4.291666666666667</v>
      </c>
      <c r="H43" s="200">
        <f t="shared" si="2"/>
        <v>7</v>
      </c>
      <c r="J43" s="200">
        <f t="shared" si="3"/>
        <v>10.23665363255995</v>
      </c>
      <c r="K43" s="200">
        <f t="shared" si="4"/>
        <v>29.843346367440049</v>
      </c>
    </row>
    <row r="44" spans="1:29">
      <c r="A44" s="201">
        <v>7</v>
      </c>
      <c r="B44" s="202">
        <v>22</v>
      </c>
      <c r="C44" s="200">
        <f t="shared" si="0"/>
        <v>20.04</v>
      </c>
      <c r="D44" s="200">
        <f t="shared" si="5"/>
        <v>8.6241666666666639</v>
      </c>
      <c r="E44" s="200">
        <f t="shared" si="5"/>
        <v>31.455833333333334</v>
      </c>
      <c r="F44" s="200">
        <f t="shared" si="5"/>
        <v>14.033750000000001</v>
      </c>
      <c r="G44" s="200">
        <f t="shared" si="1"/>
        <v>4.291666666666667</v>
      </c>
      <c r="H44" s="200">
        <f t="shared" si="2"/>
        <v>3</v>
      </c>
      <c r="J44" s="200">
        <f t="shared" si="3"/>
        <v>10.23665363255995</v>
      </c>
      <c r="K44" s="200">
        <f t="shared" si="4"/>
        <v>29.843346367440049</v>
      </c>
    </row>
    <row r="45" spans="1:29">
      <c r="A45" s="201">
        <v>8</v>
      </c>
      <c r="B45" s="202">
        <v>24</v>
      </c>
      <c r="C45" s="200">
        <f t="shared" si="0"/>
        <v>20.04</v>
      </c>
      <c r="D45" s="200">
        <f t="shared" si="5"/>
        <v>8.6241666666666639</v>
      </c>
      <c r="E45" s="200">
        <f t="shared" si="5"/>
        <v>31.455833333333334</v>
      </c>
      <c r="F45" s="200">
        <f t="shared" si="5"/>
        <v>14.033750000000001</v>
      </c>
      <c r="G45" s="200">
        <f t="shared" si="1"/>
        <v>4.291666666666667</v>
      </c>
      <c r="H45" s="200">
        <f t="shared" si="2"/>
        <v>2</v>
      </c>
      <c r="J45" s="200">
        <f t="shared" si="3"/>
        <v>10.23665363255995</v>
      </c>
      <c r="K45" s="200">
        <f t="shared" si="4"/>
        <v>29.843346367440049</v>
      </c>
    </row>
    <row r="46" spans="1:29">
      <c r="A46" s="201">
        <v>9</v>
      </c>
      <c r="B46" s="202">
        <v>17</v>
      </c>
      <c r="C46" s="200">
        <f t="shared" si="0"/>
        <v>20.04</v>
      </c>
      <c r="D46" s="200">
        <f t="shared" si="5"/>
        <v>8.6241666666666639</v>
      </c>
      <c r="E46" s="200">
        <f t="shared" si="5"/>
        <v>31.455833333333334</v>
      </c>
      <c r="F46" s="200">
        <f t="shared" si="5"/>
        <v>14.033750000000001</v>
      </c>
      <c r="G46" s="200">
        <f t="shared" si="1"/>
        <v>4.291666666666667</v>
      </c>
      <c r="H46" s="200">
        <f t="shared" si="2"/>
        <v>7</v>
      </c>
      <c r="J46" s="200">
        <f t="shared" si="3"/>
        <v>10.23665363255995</v>
      </c>
      <c r="K46" s="200">
        <f t="shared" si="4"/>
        <v>29.843346367440049</v>
      </c>
    </row>
    <row r="47" spans="1:29">
      <c r="A47" s="201">
        <v>10</v>
      </c>
      <c r="B47" s="202">
        <v>25</v>
      </c>
      <c r="C47" s="200">
        <f t="shared" si="0"/>
        <v>20.04</v>
      </c>
      <c r="D47" s="200">
        <f t="shared" si="5"/>
        <v>8.6241666666666639</v>
      </c>
      <c r="E47" s="200">
        <f t="shared" si="5"/>
        <v>31.455833333333334</v>
      </c>
      <c r="F47" s="200">
        <f t="shared" si="5"/>
        <v>14.033750000000001</v>
      </c>
      <c r="G47" s="200">
        <f t="shared" si="1"/>
        <v>4.291666666666667</v>
      </c>
      <c r="H47" s="200">
        <f t="shared" si="2"/>
        <v>8</v>
      </c>
      <c r="J47" s="200">
        <f t="shared" si="3"/>
        <v>10.23665363255995</v>
      </c>
      <c r="K47" s="200">
        <f t="shared" si="4"/>
        <v>29.843346367440049</v>
      </c>
    </row>
    <row r="48" spans="1:29">
      <c r="A48" s="201">
        <v>11</v>
      </c>
      <c r="B48" s="202">
        <v>15</v>
      </c>
      <c r="C48" s="200">
        <f t="shared" si="0"/>
        <v>20.04</v>
      </c>
      <c r="D48" s="200">
        <f t="shared" si="5"/>
        <v>8.6241666666666639</v>
      </c>
      <c r="E48" s="200">
        <f t="shared" si="5"/>
        <v>31.455833333333334</v>
      </c>
      <c r="F48" s="200">
        <f t="shared" si="5"/>
        <v>14.033750000000001</v>
      </c>
      <c r="G48" s="200">
        <f t="shared" si="1"/>
        <v>4.291666666666667</v>
      </c>
      <c r="H48" s="200">
        <f t="shared" si="2"/>
        <v>10</v>
      </c>
      <c r="J48" s="200">
        <f t="shared" si="3"/>
        <v>10.23665363255995</v>
      </c>
      <c r="K48" s="200">
        <f t="shared" si="4"/>
        <v>29.843346367440049</v>
      </c>
    </row>
    <row r="49" spans="1:11">
      <c r="A49" s="201">
        <v>12</v>
      </c>
      <c r="B49" s="202">
        <v>17</v>
      </c>
      <c r="C49" s="200">
        <f t="shared" si="0"/>
        <v>20.04</v>
      </c>
      <c r="D49" s="200">
        <f t="shared" si="5"/>
        <v>8.6241666666666639</v>
      </c>
      <c r="E49" s="200">
        <f t="shared" si="5"/>
        <v>31.455833333333334</v>
      </c>
      <c r="F49" s="200">
        <f t="shared" si="5"/>
        <v>14.033750000000001</v>
      </c>
      <c r="G49" s="200">
        <f t="shared" si="1"/>
        <v>4.291666666666667</v>
      </c>
      <c r="H49" s="200">
        <f t="shared" si="2"/>
        <v>2</v>
      </c>
      <c r="J49" s="200">
        <f t="shared" si="3"/>
        <v>10.23665363255995</v>
      </c>
      <c r="K49" s="200">
        <f t="shared" si="4"/>
        <v>29.843346367440049</v>
      </c>
    </row>
    <row r="50" spans="1:11">
      <c r="A50" s="201">
        <v>13</v>
      </c>
      <c r="B50" s="202">
        <v>20</v>
      </c>
      <c r="C50" s="200">
        <f t="shared" si="0"/>
        <v>20.04</v>
      </c>
      <c r="D50" s="200">
        <f t="shared" si="5"/>
        <v>8.6241666666666639</v>
      </c>
      <c r="E50" s="200">
        <f t="shared" si="5"/>
        <v>31.455833333333334</v>
      </c>
      <c r="F50" s="200">
        <f t="shared" si="5"/>
        <v>14.033750000000001</v>
      </c>
      <c r="G50" s="200">
        <f t="shared" si="1"/>
        <v>4.291666666666667</v>
      </c>
      <c r="H50" s="200">
        <f t="shared" si="2"/>
        <v>3</v>
      </c>
      <c r="J50" s="200">
        <f t="shared" si="3"/>
        <v>10.23665363255995</v>
      </c>
      <c r="K50" s="200">
        <f t="shared" si="4"/>
        <v>29.843346367440049</v>
      </c>
    </row>
    <row r="51" spans="1:11">
      <c r="A51" s="201">
        <v>14</v>
      </c>
      <c r="B51" s="202">
        <v>22</v>
      </c>
      <c r="C51" s="200">
        <f t="shared" si="0"/>
        <v>20.04</v>
      </c>
      <c r="D51" s="200">
        <f t="shared" si="5"/>
        <v>8.6241666666666639</v>
      </c>
      <c r="E51" s="200">
        <f t="shared" si="5"/>
        <v>31.455833333333334</v>
      </c>
      <c r="F51" s="200">
        <f t="shared" si="5"/>
        <v>14.033750000000001</v>
      </c>
      <c r="G51" s="200">
        <f t="shared" si="1"/>
        <v>4.291666666666667</v>
      </c>
      <c r="H51" s="200">
        <f t="shared" si="2"/>
        <v>2</v>
      </c>
      <c r="J51" s="200">
        <f t="shared" si="3"/>
        <v>10.23665363255995</v>
      </c>
      <c r="K51" s="200">
        <f t="shared" si="4"/>
        <v>29.843346367440049</v>
      </c>
    </row>
    <row r="52" spans="1:11">
      <c r="A52" s="201">
        <v>15</v>
      </c>
      <c r="B52" s="202">
        <v>19</v>
      </c>
      <c r="C52" s="200">
        <f t="shared" si="0"/>
        <v>20.04</v>
      </c>
      <c r="D52" s="200">
        <f t="shared" si="5"/>
        <v>8.6241666666666639</v>
      </c>
      <c r="E52" s="200">
        <f t="shared" si="5"/>
        <v>31.455833333333334</v>
      </c>
      <c r="F52" s="200">
        <f t="shared" si="5"/>
        <v>14.033750000000001</v>
      </c>
      <c r="G52" s="200">
        <f t="shared" si="1"/>
        <v>4.291666666666667</v>
      </c>
      <c r="H52" s="200">
        <f t="shared" si="2"/>
        <v>3</v>
      </c>
      <c r="J52" s="200">
        <f t="shared" si="3"/>
        <v>10.23665363255995</v>
      </c>
      <c r="K52" s="200">
        <f t="shared" si="4"/>
        <v>29.843346367440049</v>
      </c>
    </row>
    <row r="53" spans="1:11">
      <c r="A53" s="201">
        <v>16</v>
      </c>
      <c r="B53" s="202">
        <v>16</v>
      </c>
      <c r="C53" s="200">
        <f t="shared" si="0"/>
        <v>20.04</v>
      </c>
      <c r="D53" s="200">
        <f t="shared" si="5"/>
        <v>8.6241666666666639</v>
      </c>
      <c r="E53" s="200">
        <f t="shared" si="5"/>
        <v>31.455833333333334</v>
      </c>
      <c r="F53" s="200">
        <f t="shared" si="5"/>
        <v>14.033750000000001</v>
      </c>
      <c r="G53" s="200">
        <f t="shared" si="1"/>
        <v>4.291666666666667</v>
      </c>
      <c r="H53" s="200">
        <f t="shared" si="2"/>
        <v>3</v>
      </c>
      <c r="J53" s="200">
        <f t="shared" si="3"/>
        <v>10.23665363255995</v>
      </c>
      <c r="K53" s="200">
        <f t="shared" si="4"/>
        <v>29.843346367440049</v>
      </c>
    </row>
    <row r="54" spans="1:11">
      <c r="A54" s="201">
        <v>17</v>
      </c>
      <c r="B54" s="202">
        <v>22</v>
      </c>
      <c r="C54" s="200">
        <f t="shared" si="0"/>
        <v>20.04</v>
      </c>
      <c r="D54" s="200">
        <f t="shared" si="5"/>
        <v>8.6241666666666639</v>
      </c>
      <c r="E54" s="200">
        <f t="shared" si="5"/>
        <v>31.455833333333334</v>
      </c>
      <c r="F54" s="200">
        <f t="shared" si="5"/>
        <v>14.033750000000001</v>
      </c>
      <c r="G54" s="200">
        <f t="shared" si="1"/>
        <v>4.291666666666667</v>
      </c>
      <c r="H54" s="200">
        <f t="shared" si="2"/>
        <v>6</v>
      </c>
      <c r="J54" s="200">
        <f t="shared" si="3"/>
        <v>10.23665363255995</v>
      </c>
      <c r="K54" s="200">
        <f t="shared" si="4"/>
        <v>29.843346367440049</v>
      </c>
    </row>
    <row r="55" spans="1:11">
      <c r="A55" s="201">
        <v>18</v>
      </c>
      <c r="B55" s="202">
        <v>19</v>
      </c>
      <c r="C55" s="200">
        <f t="shared" si="0"/>
        <v>20.04</v>
      </c>
      <c r="D55" s="200">
        <f t="shared" si="5"/>
        <v>8.6241666666666639</v>
      </c>
      <c r="E55" s="200">
        <f t="shared" si="5"/>
        <v>31.455833333333334</v>
      </c>
      <c r="F55" s="200">
        <f t="shared" si="5"/>
        <v>14.033750000000001</v>
      </c>
      <c r="G55" s="200">
        <f t="shared" si="1"/>
        <v>4.291666666666667</v>
      </c>
      <c r="H55" s="200">
        <f t="shared" si="2"/>
        <v>3</v>
      </c>
      <c r="J55" s="200">
        <f t="shared" si="3"/>
        <v>10.23665363255995</v>
      </c>
      <c r="K55" s="200">
        <f t="shared" si="4"/>
        <v>29.843346367440049</v>
      </c>
    </row>
    <row r="56" spans="1:11">
      <c r="A56" s="201">
        <v>19</v>
      </c>
      <c r="B56" s="202">
        <v>25</v>
      </c>
      <c r="C56" s="200">
        <f t="shared" si="0"/>
        <v>20.04</v>
      </c>
      <c r="D56" s="200">
        <f t="shared" si="5"/>
        <v>8.6241666666666639</v>
      </c>
      <c r="E56" s="200">
        <f t="shared" si="5"/>
        <v>31.455833333333334</v>
      </c>
      <c r="F56" s="200">
        <f t="shared" si="5"/>
        <v>14.033750000000001</v>
      </c>
      <c r="G56" s="200">
        <f t="shared" si="1"/>
        <v>4.291666666666667</v>
      </c>
      <c r="H56" s="200">
        <f t="shared" si="2"/>
        <v>6</v>
      </c>
      <c r="J56" s="200">
        <f t="shared" si="3"/>
        <v>10.23665363255995</v>
      </c>
      <c r="K56" s="200">
        <f t="shared" si="4"/>
        <v>29.843346367440049</v>
      </c>
    </row>
    <row r="57" spans="1:11">
      <c r="A57" s="201">
        <v>20</v>
      </c>
      <c r="B57" s="202">
        <v>22</v>
      </c>
      <c r="C57" s="200">
        <f t="shared" si="0"/>
        <v>20.04</v>
      </c>
      <c r="D57" s="200">
        <f t="shared" si="5"/>
        <v>8.6241666666666639</v>
      </c>
      <c r="E57" s="200">
        <f t="shared" si="5"/>
        <v>31.455833333333334</v>
      </c>
      <c r="F57" s="200">
        <f t="shared" si="5"/>
        <v>14.033750000000001</v>
      </c>
      <c r="G57" s="200">
        <f t="shared" si="1"/>
        <v>4.291666666666667</v>
      </c>
      <c r="H57" s="200">
        <f t="shared" si="2"/>
        <v>3</v>
      </c>
      <c r="J57" s="200">
        <f t="shared" si="3"/>
        <v>10.23665363255995</v>
      </c>
      <c r="K57" s="200">
        <f t="shared" si="4"/>
        <v>29.843346367440049</v>
      </c>
    </row>
    <row r="58" spans="1:11">
      <c r="A58" s="201">
        <v>21</v>
      </c>
      <c r="B58" s="202">
        <v>18</v>
      </c>
      <c r="C58" s="200">
        <f t="shared" si="0"/>
        <v>20.04</v>
      </c>
      <c r="D58" s="200">
        <f t="shared" si="5"/>
        <v>8.6241666666666639</v>
      </c>
      <c r="E58" s="200">
        <f t="shared" si="5"/>
        <v>31.455833333333334</v>
      </c>
      <c r="F58" s="200">
        <f t="shared" si="5"/>
        <v>14.033750000000001</v>
      </c>
      <c r="G58" s="200">
        <f t="shared" si="1"/>
        <v>4.291666666666667</v>
      </c>
      <c r="H58" s="200">
        <f t="shared" si="2"/>
        <v>4</v>
      </c>
      <c r="J58" s="200">
        <f t="shared" si="3"/>
        <v>10.23665363255995</v>
      </c>
      <c r="K58" s="200">
        <f t="shared" si="4"/>
        <v>29.843346367440049</v>
      </c>
    </row>
    <row r="59" spans="1:11">
      <c r="A59" s="201">
        <v>22</v>
      </c>
      <c r="B59" s="202">
        <v>20</v>
      </c>
      <c r="C59" s="200">
        <f t="shared" si="0"/>
        <v>20.04</v>
      </c>
      <c r="D59" s="200">
        <f t="shared" si="5"/>
        <v>8.6241666666666639</v>
      </c>
      <c r="E59" s="200">
        <f t="shared" si="5"/>
        <v>31.455833333333334</v>
      </c>
      <c r="F59" s="200">
        <f t="shared" si="5"/>
        <v>14.033750000000001</v>
      </c>
      <c r="G59" s="200">
        <f t="shared" si="1"/>
        <v>4.291666666666667</v>
      </c>
      <c r="H59" s="200">
        <f t="shared" si="2"/>
        <v>2</v>
      </c>
      <c r="J59" s="200">
        <f t="shared" si="3"/>
        <v>10.23665363255995</v>
      </c>
      <c r="K59" s="200">
        <f t="shared" si="4"/>
        <v>29.843346367440049</v>
      </c>
    </row>
    <row r="60" spans="1:11">
      <c r="A60" s="201">
        <v>23</v>
      </c>
      <c r="B60" s="202">
        <v>16</v>
      </c>
      <c r="C60" s="200">
        <f t="shared" si="0"/>
        <v>20.04</v>
      </c>
      <c r="D60" s="200">
        <f t="shared" ref="D60:F79" si="6">D58</f>
        <v>8.6241666666666639</v>
      </c>
      <c r="E60" s="200">
        <f t="shared" si="6"/>
        <v>31.455833333333334</v>
      </c>
      <c r="F60" s="200">
        <f t="shared" si="6"/>
        <v>14.033750000000001</v>
      </c>
      <c r="G60" s="200">
        <f t="shared" si="1"/>
        <v>4.291666666666667</v>
      </c>
      <c r="H60" s="200">
        <f t="shared" si="2"/>
        <v>4</v>
      </c>
      <c r="J60" s="200">
        <f t="shared" si="3"/>
        <v>10.23665363255995</v>
      </c>
      <c r="K60" s="200">
        <f t="shared" si="4"/>
        <v>29.843346367440049</v>
      </c>
    </row>
    <row r="61" spans="1:11">
      <c r="A61" s="201">
        <v>24</v>
      </c>
      <c r="B61" s="202">
        <v>17</v>
      </c>
      <c r="C61" s="200">
        <f t="shared" si="0"/>
        <v>20.04</v>
      </c>
      <c r="D61" s="200">
        <f t="shared" si="6"/>
        <v>8.6241666666666639</v>
      </c>
      <c r="E61" s="200">
        <f t="shared" si="6"/>
        <v>31.455833333333334</v>
      </c>
      <c r="F61" s="200">
        <f t="shared" si="6"/>
        <v>14.033750000000001</v>
      </c>
      <c r="G61" s="200">
        <f t="shared" si="1"/>
        <v>4.291666666666667</v>
      </c>
      <c r="H61" s="200">
        <f t="shared" si="2"/>
        <v>1</v>
      </c>
      <c r="J61" s="200">
        <f t="shared" si="3"/>
        <v>10.23665363255995</v>
      </c>
      <c r="K61" s="200">
        <f t="shared" si="4"/>
        <v>29.843346367440049</v>
      </c>
    </row>
    <row r="62" spans="1:11">
      <c r="A62" s="201">
        <v>25</v>
      </c>
      <c r="B62" s="202">
        <v>20</v>
      </c>
      <c r="C62" s="200">
        <f t="shared" si="0"/>
        <v>20.04</v>
      </c>
      <c r="D62" s="200">
        <f t="shared" si="6"/>
        <v>8.6241666666666639</v>
      </c>
      <c r="E62" s="200">
        <f t="shared" si="6"/>
        <v>31.455833333333334</v>
      </c>
      <c r="F62" s="200">
        <f t="shared" si="6"/>
        <v>14.033750000000001</v>
      </c>
      <c r="G62" s="200">
        <f t="shared" si="1"/>
        <v>4.291666666666667</v>
      </c>
      <c r="H62" s="200">
        <f t="shared" si="2"/>
        <v>3</v>
      </c>
      <c r="J62" s="200">
        <f t="shared" si="3"/>
        <v>10.23665363255995</v>
      </c>
      <c r="K62" s="200">
        <f t="shared" si="4"/>
        <v>29.843346367440049</v>
      </c>
    </row>
    <row r="63" spans="1:11">
      <c r="A63" s="201">
        <v>26</v>
      </c>
      <c r="B63" s="202">
        <v>15</v>
      </c>
      <c r="C63" s="200">
        <f t="shared" si="0"/>
        <v>20.04</v>
      </c>
      <c r="D63" s="200">
        <f t="shared" si="6"/>
        <v>8.6241666666666639</v>
      </c>
      <c r="E63" s="200">
        <f t="shared" si="6"/>
        <v>31.455833333333334</v>
      </c>
      <c r="F63" s="200">
        <f t="shared" si="6"/>
        <v>14.033750000000001</v>
      </c>
      <c r="G63" s="200">
        <f t="shared" si="1"/>
        <v>4.291666666666667</v>
      </c>
      <c r="H63" s="200">
        <f t="shared" si="2"/>
        <v>5</v>
      </c>
      <c r="J63" s="200">
        <f t="shared" si="3"/>
        <v>10.23665363255995</v>
      </c>
      <c r="K63" s="200">
        <f t="shared" si="4"/>
        <v>29.843346367440049</v>
      </c>
    </row>
    <row r="64" spans="1:11">
      <c r="A64" s="201">
        <v>27</v>
      </c>
      <c r="B64" s="202">
        <v>27</v>
      </c>
      <c r="C64" s="200">
        <f t="shared" si="0"/>
        <v>20.04</v>
      </c>
      <c r="D64" s="200">
        <f t="shared" si="6"/>
        <v>8.6241666666666639</v>
      </c>
      <c r="E64" s="200">
        <f t="shared" si="6"/>
        <v>31.455833333333334</v>
      </c>
      <c r="F64" s="200">
        <f t="shared" si="6"/>
        <v>14.033750000000001</v>
      </c>
      <c r="G64" s="200">
        <f t="shared" si="1"/>
        <v>4.291666666666667</v>
      </c>
      <c r="H64" s="200">
        <f t="shared" si="2"/>
        <v>12</v>
      </c>
      <c r="J64" s="200">
        <f t="shared" si="3"/>
        <v>10.23665363255995</v>
      </c>
      <c r="K64" s="200">
        <f t="shared" si="4"/>
        <v>29.843346367440049</v>
      </c>
    </row>
    <row r="65" spans="1:11">
      <c r="A65" s="201">
        <v>28</v>
      </c>
      <c r="B65" s="202">
        <v>25</v>
      </c>
      <c r="C65" s="200">
        <f t="shared" si="0"/>
        <v>20.04</v>
      </c>
      <c r="D65" s="200">
        <f t="shared" si="6"/>
        <v>8.6241666666666639</v>
      </c>
      <c r="E65" s="200">
        <f t="shared" si="6"/>
        <v>31.455833333333334</v>
      </c>
      <c r="F65" s="200">
        <f t="shared" si="6"/>
        <v>14.033750000000001</v>
      </c>
      <c r="G65" s="200">
        <f t="shared" si="1"/>
        <v>4.291666666666667</v>
      </c>
      <c r="H65" s="200">
        <f t="shared" si="2"/>
        <v>2</v>
      </c>
      <c r="J65" s="200">
        <f t="shared" si="3"/>
        <v>10.23665363255995</v>
      </c>
      <c r="K65" s="200">
        <f t="shared" si="4"/>
        <v>29.843346367440049</v>
      </c>
    </row>
    <row r="66" spans="1:11">
      <c r="A66" s="201">
        <v>29</v>
      </c>
      <c r="B66" s="202">
        <v>17</v>
      </c>
      <c r="C66" s="200">
        <f t="shared" si="0"/>
        <v>20.04</v>
      </c>
      <c r="D66" s="200">
        <f t="shared" si="6"/>
        <v>8.6241666666666639</v>
      </c>
      <c r="E66" s="200">
        <f t="shared" si="6"/>
        <v>31.455833333333334</v>
      </c>
      <c r="F66" s="200">
        <f t="shared" si="6"/>
        <v>14.033750000000001</v>
      </c>
      <c r="G66" s="200">
        <f t="shared" si="1"/>
        <v>4.291666666666667</v>
      </c>
      <c r="H66" s="200">
        <f t="shared" si="2"/>
        <v>8</v>
      </c>
      <c r="J66" s="200">
        <f t="shared" si="3"/>
        <v>10.23665363255995</v>
      </c>
      <c r="K66" s="200">
        <f t="shared" si="4"/>
        <v>29.843346367440049</v>
      </c>
    </row>
    <row r="67" spans="1:11">
      <c r="A67" s="201">
        <v>30</v>
      </c>
      <c r="B67" s="202">
        <v>19</v>
      </c>
      <c r="C67" s="200">
        <f t="shared" si="0"/>
        <v>20.04</v>
      </c>
      <c r="D67" s="200">
        <f t="shared" si="6"/>
        <v>8.6241666666666639</v>
      </c>
      <c r="E67" s="200">
        <f t="shared" si="6"/>
        <v>31.455833333333334</v>
      </c>
      <c r="F67" s="200">
        <f t="shared" si="6"/>
        <v>14.033750000000001</v>
      </c>
      <c r="G67" s="200">
        <f t="shared" si="1"/>
        <v>4.291666666666667</v>
      </c>
      <c r="H67" s="200">
        <f t="shared" si="2"/>
        <v>2</v>
      </c>
      <c r="J67" s="200">
        <f t="shared" si="3"/>
        <v>10.23665363255995</v>
      </c>
      <c r="K67" s="200">
        <f t="shared" si="4"/>
        <v>29.843346367440049</v>
      </c>
    </row>
    <row r="68" spans="1:11">
      <c r="A68" s="201">
        <v>31</v>
      </c>
      <c r="B68" s="202">
        <v>28</v>
      </c>
      <c r="C68" s="200">
        <f t="shared" si="0"/>
        <v>20.04</v>
      </c>
      <c r="D68" s="200">
        <f t="shared" si="6"/>
        <v>8.6241666666666639</v>
      </c>
      <c r="E68" s="200">
        <f t="shared" si="6"/>
        <v>31.455833333333334</v>
      </c>
      <c r="F68" s="200">
        <f t="shared" si="6"/>
        <v>14.033750000000001</v>
      </c>
      <c r="G68" s="200">
        <f t="shared" si="1"/>
        <v>4.291666666666667</v>
      </c>
      <c r="H68" s="200">
        <f t="shared" si="2"/>
        <v>9</v>
      </c>
      <c r="J68" s="200">
        <f t="shared" si="3"/>
        <v>10.23665363255995</v>
      </c>
      <c r="K68" s="200">
        <f t="shared" si="4"/>
        <v>29.843346367440049</v>
      </c>
    </row>
    <row r="69" spans="1:11">
      <c r="A69" s="201">
        <v>32</v>
      </c>
      <c r="B69" s="204"/>
      <c r="C69" s="200">
        <f t="shared" si="0"/>
        <v>20.04</v>
      </c>
      <c r="D69" s="200">
        <f t="shared" si="6"/>
        <v>8.6241666666666639</v>
      </c>
      <c r="E69" s="200">
        <f t="shared" si="6"/>
        <v>31.455833333333334</v>
      </c>
      <c r="F69" s="200">
        <f t="shared" si="6"/>
        <v>14.033750000000001</v>
      </c>
      <c r="G69" s="200">
        <f t="shared" si="1"/>
        <v>4.291666666666667</v>
      </c>
      <c r="J69" s="200">
        <f t="shared" si="3"/>
        <v>10.23665363255995</v>
      </c>
      <c r="K69" s="200">
        <f t="shared" si="4"/>
        <v>29.843346367440049</v>
      </c>
    </row>
    <row r="70" spans="1:11">
      <c r="A70" s="201">
        <v>33</v>
      </c>
      <c r="B70" s="204"/>
      <c r="C70" s="200">
        <f t="shared" ref="C70:C97" si="7">C$36</f>
        <v>20.04</v>
      </c>
      <c r="D70" s="200">
        <f t="shared" si="6"/>
        <v>8.6241666666666639</v>
      </c>
      <c r="E70" s="200">
        <f t="shared" si="6"/>
        <v>31.455833333333334</v>
      </c>
      <c r="F70" s="200">
        <f t="shared" si="6"/>
        <v>14.033750000000001</v>
      </c>
      <c r="G70" s="200">
        <f t="shared" ref="G70:G97" si="8">G$36</f>
        <v>4.291666666666667</v>
      </c>
      <c r="J70" s="200">
        <f t="shared" si="3"/>
        <v>10.23665363255995</v>
      </c>
      <c r="K70" s="200">
        <f t="shared" si="4"/>
        <v>29.843346367440049</v>
      </c>
    </row>
    <row r="71" spans="1:11">
      <c r="A71" s="201">
        <v>34</v>
      </c>
      <c r="B71" s="204"/>
      <c r="C71" s="200">
        <f t="shared" si="7"/>
        <v>20.04</v>
      </c>
      <c r="D71" s="200">
        <f t="shared" si="6"/>
        <v>8.6241666666666639</v>
      </c>
      <c r="E71" s="200">
        <f t="shared" si="6"/>
        <v>31.455833333333334</v>
      </c>
      <c r="F71" s="200">
        <f t="shared" si="6"/>
        <v>14.033750000000001</v>
      </c>
      <c r="G71" s="200">
        <f t="shared" si="8"/>
        <v>4.291666666666667</v>
      </c>
      <c r="J71" s="200">
        <f t="shared" ref="J71:J97" si="9">J70</f>
        <v>10.23665363255995</v>
      </c>
      <c r="K71" s="200">
        <f t="shared" ref="K71:K97" si="10">K70</f>
        <v>29.843346367440049</v>
      </c>
    </row>
    <row r="72" spans="1:11">
      <c r="A72" s="201">
        <v>35</v>
      </c>
      <c r="B72" s="204"/>
      <c r="C72" s="200">
        <f t="shared" si="7"/>
        <v>20.04</v>
      </c>
      <c r="D72" s="200">
        <f t="shared" si="6"/>
        <v>8.6241666666666639</v>
      </c>
      <c r="E72" s="200">
        <f t="shared" si="6"/>
        <v>31.455833333333334</v>
      </c>
      <c r="F72" s="200">
        <f t="shared" si="6"/>
        <v>14.033750000000001</v>
      </c>
      <c r="G72" s="200">
        <f t="shared" si="8"/>
        <v>4.291666666666667</v>
      </c>
      <c r="J72" s="200">
        <f t="shared" si="9"/>
        <v>10.23665363255995</v>
      </c>
      <c r="K72" s="200">
        <f t="shared" si="10"/>
        <v>29.843346367440049</v>
      </c>
    </row>
    <row r="73" spans="1:11">
      <c r="A73" s="201">
        <v>36</v>
      </c>
      <c r="B73" s="204"/>
      <c r="C73" s="200">
        <f t="shared" si="7"/>
        <v>20.04</v>
      </c>
      <c r="D73" s="200">
        <f t="shared" si="6"/>
        <v>8.6241666666666639</v>
      </c>
      <c r="E73" s="200">
        <f t="shared" si="6"/>
        <v>31.455833333333334</v>
      </c>
      <c r="F73" s="200">
        <f t="shared" si="6"/>
        <v>14.033750000000001</v>
      </c>
      <c r="G73" s="200">
        <f t="shared" si="8"/>
        <v>4.291666666666667</v>
      </c>
      <c r="J73" s="200">
        <f t="shared" si="9"/>
        <v>10.23665363255995</v>
      </c>
      <c r="K73" s="200">
        <f t="shared" si="10"/>
        <v>29.843346367440049</v>
      </c>
    </row>
    <row r="74" spans="1:11">
      <c r="A74" s="201">
        <v>37</v>
      </c>
      <c r="B74" s="204"/>
      <c r="C74" s="200">
        <f t="shared" si="7"/>
        <v>20.04</v>
      </c>
      <c r="D74" s="200">
        <f t="shared" si="6"/>
        <v>8.6241666666666639</v>
      </c>
      <c r="E74" s="200">
        <f t="shared" si="6"/>
        <v>31.455833333333334</v>
      </c>
      <c r="F74" s="200">
        <f t="shared" si="6"/>
        <v>14.033750000000001</v>
      </c>
      <c r="G74" s="200">
        <f t="shared" si="8"/>
        <v>4.291666666666667</v>
      </c>
      <c r="J74" s="200">
        <f t="shared" si="9"/>
        <v>10.23665363255995</v>
      </c>
      <c r="K74" s="200">
        <f t="shared" si="10"/>
        <v>29.843346367440049</v>
      </c>
    </row>
    <row r="75" spans="1:11">
      <c r="A75" s="201">
        <v>38</v>
      </c>
      <c r="B75" s="204"/>
      <c r="C75" s="200">
        <f t="shared" si="7"/>
        <v>20.04</v>
      </c>
      <c r="D75" s="200">
        <f t="shared" si="6"/>
        <v>8.6241666666666639</v>
      </c>
      <c r="E75" s="200">
        <f t="shared" si="6"/>
        <v>31.455833333333334</v>
      </c>
      <c r="F75" s="200">
        <f t="shared" si="6"/>
        <v>14.033750000000001</v>
      </c>
      <c r="G75" s="200">
        <f t="shared" si="8"/>
        <v>4.291666666666667</v>
      </c>
      <c r="J75" s="200">
        <f t="shared" si="9"/>
        <v>10.23665363255995</v>
      </c>
      <c r="K75" s="200">
        <f t="shared" si="10"/>
        <v>29.843346367440049</v>
      </c>
    </row>
    <row r="76" spans="1:11">
      <c r="A76" s="201">
        <v>39</v>
      </c>
      <c r="B76" s="204"/>
      <c r="C76" s="200">
        <f t="shared" si="7"/>
        <v>20.04</v>
      </c>
      <c r="D76" s="200">
        <f t="shared" si="6"/>
        <v>8.6241666666666639</v>
      </c>
      <c r="E76" s="200">
        <f t="shared" si="6"/>
        <v>31.455833333333334</v>
      </c>
      <c r="F76" s="200">
        <f t="shared" si="6"/>
        <v>14.033750000000001</v>
      </c>
      <c r="G76" s="200">
        <f t="shared" si="8"/>
        <v>4.291666666666667</v>
      </c>
      <c r="J76" s="200">
        <f t="shared" si="9"/>
        <v>10.23665363255995</v>
      </c>
      <c r="K76" s="200">
        <f t="shared" si="10"/>
        <v>29.843346367440049</v>
      </c>
    </row>
    <row r="77" spans="1:11">
      <c r="A77" s="201">
        <v>40</v>
      </c>
      <c r="B77" s="204"/>
      <c r="C77" s="200">
        <f t="shared" si="7"/>
        <v>20.04</v>
      </c>
      <c r="D77" s="200">
        <f t="shared" si="6"/>
        <v>8.6241666666666639</v>
      </c>
      <c r="E77" s="200">
        <f t="shared" si="6"/>
        <v>31.455833333333334</v>
      </c>
      <c r="F77" s="200">
        <f t="shared" si="6"/>
        <v>14.033750000000001</v>
      </c>
      <c r="G77" s="200">
        <f t="shared" si="8"/>
        <v>4.291666666666667</v>
      </c>
      <c r="J77" s="200">
        <f t="shared" si="9"/>
        <v>10.23665363255995</v>
      </c>
      <c r="K77" s="200">
        <f t="shared" si="10"/>
        <v>29.843346367440049</v>
      </c>
    </row>
    <row r="78" spans="1:11">
      <c r="A78" s="201">
        <v>41</v>
      </c>
      <c r="B78" s="204"/>
      <c r="C78" s="200">
        <f t="shared" si="7"/>
        <v>20.04</v>
      </c>
      <c r="D78" s="200">
        <f t="shared" si="6"/>
        <v>8.6241666666666639</v>
      </c>
      <c r="E78" s="200">
        <f t="shared" si="6"/>
        <v>31.455833333333334</v>
      </c>
      <c r="F78" s="200">
        <f t="shared" si="6"/>
        <v>14.033750000000001</v>
      </c>
      <c r="G78" s="200">
        <f t="shared" si="8"/>
        <v>4.291666666666667</v>
      </c>
      <c r="J78" s="200">
        <f t="shared" si="9"/>
        <v>10.23665363255995</v>
      </c>
      <c r="K78" s="200">
        <f t="shared" si="10"/>
        <v>29.843346367440049</v>
      </c>
    </row>
    <row r="79" spans="1:11">
      <c r="A79" s="201">
        <v>42</v>
      </c>
      <c r="B79" s="204"/>
      <c r="C79" s="200">
        <f t="shared" si="7"/>
        <v>20.04</v>
      </c>
      <c r="D79" s="200">
        <f t="shared" si="6"/>
        <v>8.6241666666666639</v>
      </c>
      <c r="E79" s="200">
        <f t="shared" si="6"/>
        <v>31.455833333333334</v>
      </c>
      <c r="F79" s="200">
        <f t="shared" si="6"/>
        <v>14.033750000000001</v>
      </c>
      <c r="G79" s="200">
        <f t="shared" si="8"/>
        <v>4.291666666666667</v>
      </c>
      <c r="J79" s="200">
        <f t="shared" si="9"/>
        <v>10.23665363255995</v>
      </c>
      <c r="K79" s="200">
        <f t="shared" si="10"/>
        <v>29.843346367440049</v>
      </c>
    </row>
    <row r="80" spans="1:11">
      <c r="A80" s="201">
        <v>43</v>
      </c>
      <c r="B80" s="204"/>
      <c r="C80" s="200">
        <f t="shared" si="7"/>
        <v>20.04</v>
      </c>
      <c r="D80" s="200">
        <f t="shared" ref="D80:F97" si="11">D78</f>
        <v>8.6241666666666639</v>
      </c>
      <c r="E80" s="200">
        <f t="shared" si="11"/>
        <v>31.455833333333334</v>
      </c>
      <c r="F80" s="200">
        <f t="shared" si="11"/>
        <v>14.033750000000001</v>
      </c>
      <c r="G80" s="200">
        <f t="shared" si="8"/>
        <v>4.291666666666667</v>
      </c>
      <c r="J80" s="200">
        <f t="shared" si="9"/>
        <v>10.23665363255995</v>
      </c>
      <c r="K80" s="200">
        <f t="shared" si="10"/>
        <v>29.843346367440049</v>
      </c>
    </row>
    <row r="81" spans="1:11">
      <c r="A81" s="201">
        <v>44</v>
      </c>
      <c r="B81" s="204"/>
      <c r="C81" s="200">
        <f t="shared" si="7"/>
        <v>20.04</v>
      </c>
      <c r="D81" s="200">
        <f t="shared" si="11"/>
        <v>8.6241666666666639</v>
      </c>
      <c r="E81" s="200">
        <f t="shared" si="11"/>
        <v>31.455833333333334</v>
      </c>
      <c r="F81" s="200">
        <f t="shared" si="11"/>
        <v>14.033750000000001</v>
      </c>
      <c r="G81" s="200">
        <f t="shared" si="8"/>
        <v>4.291666666666667</v>
      </c>
      <c r="J81" s="200">
        <f t="shared" si="9"/>
        <v>10.23665363255995</v>
      </c>
      <c r="K81" s="200">
        <f t="shared" si="10"/>
        <v>29.843346367440049</v>
      </c>
    </row>
    <row r="82" spans="1:11">
      <c r="A82" s="201">
        <v>45</v>
      </c>
      <c r="B82" s="204"/>
      <c r="C82" s="200">
        <f t="shared" si="7"/>
        <v>20.04</v>
      </c>
      <c r="D82" s="200">
        <f t="shared" si="11"/>
        <v>8.6241666666666639</v>
      </c>
      <c r="E82" s="200">
        <f t="shared" si="11"/>
        <v>31.455833333333334</v>
      </c>
      <c r="F82" s="200">
        <f t="shared" si="11"/>
        <v>14.033750000000001</v>
      </c>
      <c r="G82" s="200">
        <f t="shared" si="8"/>
        <v>4.291666666666667</v>
      </c>
      <c r="J82" s="200">
        <f t="shared" si="9"/>
        <v>10.23665363255995</v>
      </c>
      <c r="K82" s="200">
        <f t="shared" si="10"/>
        <v>29.843346367440049</v>
      </c>
    </row>
    <row r="83" spans="1:11">
      <c r="A83" s="201">
        <v>46</v>
      </c>
      <c r="B83" s="204"/>
      <c r="C83" s="200">
        <f t="shared" si="7"/>
        <v>20.04</v>
      </c>
      <c r="D83" s="200">
        <f t="shared" si="11"/>
        <v>8.6241666666666639</v>
      </c>
      <c r="E83" s="200">
        <f t="shared" si="11"/>
        <v>31.455833333333334</v>
      </c>
      <c r="F83" s="200">
        <f t="shared" si="11"/>
        <v>14.033750000000001</v>
      </c>
      <c r="G83" s="200">
        <f t="shared" si="8"/>
        <v>4.291666666666667</v>
      </c>
      <c r="J83" s="200">
        <f t="shared" si="9"/>
        <v>10.23665363255995</v>
      </c>
      <c r="K83" s="200">
        <f t="shared" si="10"/>
        <v>29.843346367440049</v>
      </c>
    </row>
    <row r="84" spans="1:11">
      <c r="A84" s="201">
        <v>47</v>
      </c>
      <c r="B84" s="204"/>
      <c r="C84" s="200">
        <f t="shared" si="7"/>
        <v>20.04</v>
      </c>
      <c r="D84" s="200">
        <f t="shared" si="11"/>
        <v>8.6241666666666639</v>
      </c>
      <c r="E84" s="200">
        <f t="shared" si="11"/>
        <v>31.455833333333334</v>
      </c>
      <c r="F84" s="200">
        <f t="shared" si="11"/>
        <v>14.033750000000001</v>
      </c>
      <c r="G84" s="200">
        <f t="shared" si="8"/>
        <v>4.291666666666667</v>
      </c>
      <c r="J84" s="200">
        <f t="shared" si="9"/>
        <v>10.23665363255995</v>
      </c>
      <c r="K84" s="200">
        <f t="shared" si="10"/>
        <v>29.843346367440049</v>
      </c>
    </row>
    <row r="85" spans="1:11">
      <c r="A85" s="201">
        <v>48</v>
      </c>
      <c r="B85" s="204"/>
      <c r="C85" s="200">
        <f t="shared" si="7"/>
        <v>20.04</v>
      </c>
      <c r="D85" s="200">
        <f t="shared" si="11"/>
        <v>8.6241666666666639</v>
      </c>
      <c r="E85" s="200">
        <f t="shared" si="11"/>
        <v>31.455833333333334</v>
      </c>
      <c r="F85" s="200">
        <f t="shared" si="11"/>
        <v>14.033750000000001</v>
      </c>
      <c r="G85" s="200">
        <f t="shared" si="8"/>
        <v>4.291666666666667</v>
      </c>
      <c r="J85" s="200">
        <f t="shared" si="9"/>
        <v>10.23665363255995</v>
      </c>
      <c r="K85" s="200">
        <f t="shared" si="10"/>
        <v>29.843346367440049</v>
      </c>
    </row>
    <row r="86" spans="1:11">
      <c r="A86" s="201">
        <v>49</v>
      </c>
      <c r="B86" s="204"/>
      <c r="C86" s="200">
        <f t="shared" si="7"/>
        <v>20.04</v>
      </c>
      <c r="D86" s="200">
        <f t="shared" si="11"/>
        <v>8.6241666666666639</v>
      </c>
      <c r="E86" s="200">
        <f t="shared" si="11"/>
        <v>31.455833333333334</v>
      </c>
      <c r="F86" s="200">
        <f t="shared" si="11"/>
        <v>14.033750000000001</v>
      </c>
      <c r="G86" s="200">
        <f t="shared" si="8"/>
        <v>4.291666666666667</v>
      </c>
      <c r="J86" s="200">
        <f t="shared" si="9"/>
        <v>10.23665363255995</v>
      </c>
      <c r="K86" s="200">
        <f t="shared" si="10"/>
        <v>29.843346367440049</v>
      </c>
    </row>
    <row r="87" spans="1:11">
      <c r="A87" s="201">
        <v>50</v>
      </c>
      <c r="B87" s="204"/>
      <c r="C87" s="200">
        <f t="shared" si="7"/>
        <v>20.04</v>
      </c>
      <c r="D87" s="200">
        <f t="shared" si="11"/>
        <v>8.6241666666666639</v>
      </c>
      <c r="E87" s="200">
        <f t="shared" si="11"/>
        <v>31.455833333333334</v>
      </c>
      <c r="F87" s="200">
        <f t="shared" si="11"/>
        <v>14.033750000000001</v>
      </c>
      <c r="G87" s="200">
        <f t="shared" si="8"/>
        <v>4.291666666666667</v>
      </c>
      <c r="J87" s="200">
        <f t="shared" si="9"/>
        <v>10.23665363255995</v>
      </c>
      <c r="K87" s="200">
        <f t="shared" si="10"/>
        <v>29.843346367440049</v>
      </c>
    </row>
    <row r="88" spans="1:11">
      <c r="A88" s="201">
        <v>51</v>
      </c>
      <c r="B88" s="204"/>
      <c r="C88" s="200">
        <f t="shared" si="7"/>
        <v>20.04</v>
      </c>
      <c r="D88" s="200">
        <f t="shared" si="11"/>
        <v>8.6241666666666639</v>
      </c>
      <c r="E88" s="200">
        <f t="shared" si="11"/>
        <v>31.455833333333334</v>
      </c>
      <c r="F88" s="200">
        <f t="shared" si="11"/>
        <v>14.033750000000001</v>
      </c>
      <c r="G88" s="200">
        <f t="shared" si="8"/>
        <v>4.291666666666667</v>
      </c>
      <c r="J88" s="200">
        <f t="shared" si="9"/>
        <v>10.23665363255995</v>
      </c>
      <c r="K88" s="200">
        <f t="shared" si="10"/>
        <v>29.843346367440049</v>
      </c>
    </row>
    <row r="89" spans="1:11">
      <c r="A89" s="201">
        <v>52</v>
      </c>
      <c r="B89" s="204"/>
      <c r="C89" s="200">
        <f t="shared" si="7"/>
        <v>20.04</v>
      </c>
      <c r="D89" s="200">
        <f t="shared" si="11"/>
        <v>8.6241666666666639</v>
      </c>
      <c r="E89" s="200">
        <f t="shared" si="11"/>
        <v>31.455833333333334</v>
      </c>
      <c r="F89" s="200">
        <f t="shared" si="11"/>
        <v>14.033750000000001</v>
      </c>
      <c r="G89" s="200">
        <f t="shared" si="8"/>
        <v>4.291666666666667</v>
      </c>
      <c r="J89" s="200">
        <f t="shared" si="9"/>
        <v>10.23665363255995</v>
      </c>
      <c r="K89" s="200">
        <f t="shared" si="10"/>
        <v>29.843346367440049</v>
      </c>
    </row>
    <row r="90" spans="1:11">
      <c r="A90" s="201">
        <v>53</v>
      </c>
      <c r="B90" s="204"/>
      <c r="C90" s="200">
        <f t="shared" si="7"/>
        <v>20.04</v>
      </c>
      <c r="D90" s="200">
        <f t="shared" si="11"/>
        <v>8.6241666666666639</v>
      </c>
      <c r="E90" s="200">
        <f t="shared" si="11"/>
        <v>31.455833333333334</v>
      </c>
      <c r="F90" s="200">
        <f t="shared" si="11"/>
        <v>14.033750000000001</v>
      </c>
      <c r="G90" s="200">
        <f t="shared" si="8"/>
        <v>4.291666666666667</v>
      </c>
      <c r="J90" s="200">
        <f t="shared" si="9"/>
        <v>10.23665363255995</v>
      </c>
      <c r="K90" s="200">
        <f t="shared" si="10"/>
        <v>29.843346367440049</v>
      </c>
    </row>
    <row r="91" spans="1:11">
      <c r="A91" s="201">
        <v>54</v>
      </c>
      <c r="B91" s="204"/>
      <c r="C91" s="200">
        <f t="shared" si="7"/>
        <v>20.04</v>
      </c>
      <c r="D91" s="200">
        <f t="shared" si="11"/>
        <v>8.6241666666666639</v>
      </c>
      <c r="E91" s="200">
        <f t="shared" si="11"/>
        <v>31.455833333333334</v>
      </c>
      <c r="F91" s="200">
        <f t="shared" si="11"/>
        <v>14.033750000000001</v>
      </c>
      <c r="G91" s="200">
        <f t="shared" si="8"/>
        <v>4.291666666666667</v>
      </c>
      <c r="J91" s="200">
        <f t="shared" si="9"/>
        <v>10.23665363255995</v>
      </c>
      <c r="K91" s="200">
        <f t="shared" si="10"/>
        <v>29.843346367440049</v>
      </c>
    </row>
    <row r="92" spans="1:11">
      <c r="A92" s="201">
        <v>55</v>
      </c>
      <c r="B92" s="204"/>
      <c r="C92" s="200">
        <f t="shared" si="7"/>
        <v>20.04</v>
      </c>
      <c r="D92" s="200">
        <f t="shared" si="11"/>
        <v>8.6241666666666639</v>
      </c>
      <c r="E92" s="200">
        <f t="shared" si="11"/>
        <v>31.455833333333334</v>
      </c>
      <c r="F92" s="200">
        <f t="shared" si="11"/>
        <v>14.033750000000001</v>
      </c>
      <c r="G92" s="200">
        <f t="shared" si="8"/>
        <v>4.291666666666667</v>
      </c>
      <c r="J92" s="200">
        <f t="shared" si="9"/>
        <v>10.23665363255995</v>
      </c>
      <c r="K92" s="200">
        <f t="shared" si="10"/>
        <v>29.843346367440049</v>
      </c>
    </row>
    <row r="93" spans="1:11">
      <c r="A93" s="201">
        <v>56</v>
      </c>
      <c r="B93" s="204"/>
      <c r="C93" s="200">
        <f t="shared" si="7"/>
        <v>20.04</v>
      </c>
      <c r="D93" s="200">
        <f t="shared" si="11"/>
        <v>8.6241666666666639</v>
      </c>
      <c r="E93" s="200">
        <f t="shared" si="11"/>
        <v>31.455833333333334</v>
      </c>
      <c r="F93" s="200">
        <f t="shared" si="11"/>
        <v>14.033750000000001</v>
      </c>
      <c r="G93" s="200">
        <f t="shared" si="8"/>
        <v>4.291666666666667</v>
      </c>
      <c r="J93" s="200">
        <f t="shared" si="9"/>
        <v>10.23665363255995</v>
      </c>
      <c r="K93" s="200">
        <f t="shared" si="10"/>
        <v>29.843346367440049</v>
      </c>
    </row>
    <row r="94" spans="1:11">
      <c r="A94" s="201">
        <v>57</v>
      </c>
      <c r="B94" s="204"/>
      <c r="C94" s="200">
        <f t="shared" si="7"/>
        <v>20.04</v>
      </c>
      <c r="D94" s="200">
        <f t="shared" si="11"/>
        <v>8.6241666666666639</v>
      </c>
      <c r="E94" s="200">
        <f t="shared" si="11"/>
        <v>31.455833333333334</v>
      </c>
      <c r="F94" s="200">
        <f t="shared" si="11"/>
        <v>14.033750000000001</v>
      </c>
      <c r="G94" s="200">
        <f t="shared" si="8"/>
        <v>4.291666666666667</v>
      </c>
      <c r="J94" s="200">
        <f t="shared" si="9"/>
        <v>10.23665363255995</v>
      </c>
      <c r="K94" s="200">
        <f t="shared" si="10"/>
        <v>29.843346367440049</v>
      </c>
    </row>
    <row r="95" spans="1:11">
      <c r="A95" s="201">
        <v>58</v>
      </c>
      <c r="B95" s="204"/>
      <c r="C95" s="200">
        <f t="shared" si="7"/>
        <v>20.04</v>
      </c>
      <c r="D95" s="200">
        <f t="shared" si="11"/>
        <v>8.6241666666666639</v>
      </c>
      <c r="E95" s="200">
        <f t="shared" si="11"/>
        <v>31.455833333333334</v>
      </c>
      <c r="F95" s="200">
        <f t="shared" si="11"/>
        <v>14.033750000000001</v>
      </c>
      <c r="G95" s="200">
        <f t="shared" si="8"/>
        <v>4.291666666666667</v>
      </c>
      <c r="J95" s="200">
        <f t="shared" si="9"/>
        <v>10.23665363255995</v>
      </c>
      <c r="K95" s="200">
        <f t="shared" si="10"/>
        <v>29.843346367440049</v>
      </c>
    </row>
    <row r="96" spans="1:11">
      <c r="A96" s="201">
        <v>59</v>
      </c>
      <c r="B96" s="204"/>
      <c r="C96" s="200">
        <f t="shared" si="7"/>
        <v>20.04</v>
      </c>
      <c r="D96" s="200">
        <f t="shared" si="11"/>
        <v>8.6241666666666639</v>
      </c>
      <c r="E96" s="200">
        <f t="shared" si="11"/>
        <v>31.455833333333334</v>
      </c>
      <c r="F96" s="200">
        <f t="shared" si="11"/>
        <v>14.033750000000001</v>
      </c>
      <c r="G96" s="200">
        <f t="shared" si="8"/>
        <v>4.291666666666667</v>
      </c>
      <c r="J96" s="200">
        <f t="shared" si="9"/>
        <v>10.23665363255995</v>
      </c>
      <c r="K96" s="200">
        <f t="shared" si="10"/>
        <v>29.843346367440049</v>
      </c>
    </row>
    <row r="97" spans="1:11">
      <c r="A97" s="201">
        <v>60</v>
      </c>
      <c r="B97" s="204"/>
      <c r="C97" s="200">
        <f t="shared" si="7"/>
        <v>20.04</v>
      </c>
      <c r="D97" s="200">
        <f t="shared" si="11"/>
        <v>8.6241666666666639</v>
      </c>
      <c r="E97" s="200">
        <f t="shared" si="11"/>
        <v>31.455833333333334</v>
      </c>
      <c r="F97" s="200">
        <f t="shared" si="11"/>
        <v>14.033750000000001</v>
      </c>
      <c r="G97" s="200">
        <f t="shared" si="8"/>
        <v>4.291666666666667</v>
      </c>
      <c r="J97" s="200">
        <f t="shared" si="9"/>
        <v>10.23665363255995</v>
      </c>
      <c r="K97" s="200">
        <f t="shared" si="10"/>
        <v>29.843346367440049</v>
      </c>
    </row>
    <row r="98" spans="1:11">
      <c r="A98" s="201"/>
    </row>
  </sheetData>
  <phoneticPr fontId="4" type="noConversion"/>
  <pageMargins left="0.41" right="0.28999999999999998" top="0.984251969" bottom="0.984251969" header="0.4921259845" footer="0.4921259845"/>
  <pageSetup paperSize="9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7" workbookViewId="0">
      <selection activeCell="C4" sqref="C4"/>
    </sheetView>
  </sheetViews>
  <sheetFormatPr baseColWidth="10" defaultColWidth="9.77734375" defaultRowHeight="12"/>
  <cols>
    <col min="1" max="16384" width="9.77734375" style="189"/>
  </cols>
  <sheetData/>
  <phoneticPr fontId="4" type="noConversion"/>
  <pageMargins left="0.39370078740157483" right="0.43307086614173229" top="0.47244094488188981" bottom="0.6692913385826772" header="0.51181102362204722" footer="0.51181102362204722"/>
  <pageSetup paperSize="9" orientation="portrait" verticalDpi="0" r:id="rId1"/>
  <headerFooter alignWithMargins="0">
    <oddFooter>&amp;L&amp;8&amp;G&amp;C&amp;8&amp;F
&amp;A&amp;R&amp;8&amp;D
&amp;T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6</vt:i4>
      </vt:variant>
      <vt:variant>
        <vt:lpstr>Diagramme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9" baseType="lpstr">
      <vt:lpstr>appendix 1</vt:lpstr>
      <vt:lpstr>appendix 2</vt:lpstr>
      <vt:lpstr>appendix 3</vt:lpstr>
      <vt:lpstr>appendix 4</vt:lpstr>
      <vt:lpstr>appendix 5</vt:lpstr>
      <vt:lpstr>XmR</vt:lpstr>
      <vt:lpstr>ProcessChart</vt:lpstr>
      <vt:lpstr>'appendix 3'!Druckbereich</vt:lpstr>
      <vt:lpstr>'appendix 4'!Druckbereich</vt:lpstr>
    </vt:vector>
  </TitlesOfParts>
  <Company>FCI Austria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Peter Staber</dc:creator>
  <cp:lastModifiedBy>Hans Peter Staber</cp:lastModifiedBy>
  <cp:lastPrinted>2019-12-01T11:52:49Z</cp:lastPrinted>
  <dcterms:created xsi:type="dcterms:W3CDTF">2001-12-06T13:35:21Z</dcterms:created>
  <dcterms:modified xsi:type="dcterms:W3CDTF">2019-12-01T11:53:34Z</dcterms:modified>
</cp:coreProperties>
</file>